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035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  <sheet name="Statistka" sheetId="6" r:id="rId6"/>
  </sheets>
  <definedNames>
    <definedName name="_xlnm.Print_Area" localSheetId="2">'čtyřhra'!#REF!</definedName>
    <definedName name="_xlnm.Print_Area" localSheetId="1">'dvouhra'!#REF!</definedName>
  </definedNames>
  <calcPr fullCalcOnLoad="1"/>
</workbook>
</file>

<file path=xl/sharedStrings.xml><?xml version="1.0" encoding="utf-8"?>
<sst xmlns="http://schemas.openxmlformats.org/spreadsheetml/2006/main" count="2664" uniqueCount="441">
  <si>
    <t>Pořadí</t>
  </si>
  <si>
    <t>Sokol Týnec nad Labem</t>
  </si>
  <si>
    <t>Sokol Libiš</t>
  </si>
  <si>
    <t>Sparta Kutná Hora</t>
  </si>
  <si>
    <t>Dvouhra</t>
  </si>
  <si>
    <t>Dvouhra 70 - 74</t>
  </si>
  <si>
    <t>Dvouhra 60 - 64</t>
  </si>
  <si>
    <t>Dvouhra 55 - 59</t>
  </si>
  <si>
    <t>Dvouhra 50 - 54</t>
  </si>
  <si>
    <t>Dvouhra 75 - 79</t>
  </si>
  <si>
    <t>Sembdner Ludvík</t>
  </si>
  <si>
    <t>Král Milan</t>
  </si>
  <si>
    <t>Heincl Jiří</t>
  </si>
  <si>
    <t>Král František</t>
  </si>
  <si>
    <t>x</t>
  </si>
  <si>
    <t>1.</t>
  </si>
  <si>
    <t>2.</t>
  </si>
  <si>
    <t>4.</t>
  </si>
  <si>
    <t>5.</t>
  </si>
  <si>
    <t>Dvouhra 45 - 49</t>
  </si>
  <si>
    <t>3.</t>
  </si>
  <si>
    <t>6.</t>
  </si>
  <si>
    <t>7.</t>
  </si>
  <si>
    <t>8.</t>
  </si>
  <si>
    <t>9.</t>
  </si>
  <si>
    <t>10.</t>
  </si>
  <si>
    <t>14.</t>
  </si>
  <si>
    <t>15.</t>
  </si>
  <si>
    <t>11.</t>
  </si>
  <si>
    <t>12.</t>
  </si>
  <si>
    <t>13.</t>
  </si>
  <si>
    <t>Dvouhra 65 - 69</t>
  </si>
  <si>
    <t>9. - 10.</t>
  </si>
  <si>
    <t>Středočeský tenisový svaz</t>
  </si>
  <si>
    <t>STŘEDOČESKÝ POHÁR VETERÁNŮ</t>
  </si>
  <si>
    <t>Účast:   hráčů</t>
  </si>
  <si>
    <t>Vítězové</t>
  </si>
  <si>
    <t>55 - 59</t>
  </si>
  <si>
    <t>65 - 69</t>
  </si>
  <si>
    <t>Body</t>
  </si>
  <si>
    <t>nar.</t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</si>
  <si>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</si>
  <si>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LTC Poděbrady </t>
    </r>
    <r>
      <rPr>
        <sz val="10"/>
        <color indexed="10"/>
        <rFont val="Arial CE"/>
        <family val="0"/>
      </rPr>
      <t>G</t>
    </r>
  </si>
  <si>
    <t>Přáda Jindřich</t>
  </si>
  <si>
    <t>Sochor Ladislav</t>
  </si>
  <si>
    <t>Haščyn František</t>
  </si>
  <si>
    <t>Čtyřhra 60 - 69</t>
  </si>
  <si>
    <t>Dvouhra 80 - starší</t>
  </si>
  <si>
    <t>75 - 79</t>
  </si>
  <si>
    <t>Tůša Josef</t>
  </si>
  <si>
    <t>Roudnický Jaromír</t>
  </si>
  <si>
    <t>Krupička Josef</t>
  </si>
  <si>
    <t>TC Spořilov Praha</t>
  </si>
  <si>
    <t>TK Lány do 59 let od 8.30 hod.</t>
  </si>
  <si>
    <t>TK Lány nad 60 let od 8.30 hod.</t>
  </si>
  <si>
    <r>
      <t xml:space="preserve">LTC Kolín </t>
    </r>
    <r>
      <rPr>
        <sz val="10"/>
        <color indexed="10"/>
        <rFont val="Arial CE"/>
        <family val="0"/>
      </rPr>
      <t>Y</t>
    </r>
  </si>
  <si>
    <t>Tenis Brandýs n. L. do 59 let od 8.30 hod.</t>
  </si>
  <si>
    <t>Borovanský Pavel</t>
  </si>
  <si>
    <t>Pšenička Václav</t>
  </si>
  <si>
    <t>SK Tenis Kladno</t>
  </si>
  <si>
    <t>Pavlíček Karel</t>
  </si>
  <si>
    <t>Kategorie 65 - 69</t>
  </si>
  <si>
    <t>Kategorie 80 a starší</t>
  </si>
  <si>
    <t>Kolář Jiří</t>
  </si>
  <si>
    <t>Urbanec Vladimír</t>
  </si>
  <si>
    <t>Jonáš Jaroslav</t>
  </si>
  <si>
    <t>Kopecký Karel</t>
  </si>
  <si>
    <t>Buňata Michal</t>
  </si>
  <si>
    <t>Patočka Jan</t>
  </si>
  <si>
    <t>Mazurkiewicz Ladislav</t>
  </si>
  <si>
    <t>Tlapal Jiří</t>
  </si>
  <si>
    <t>Jiří Heincl</t>
  </si>
  <si>
    <t>Jelínek Petr</t>
  </si>
  <si>
    <t>Kurz Ivan</t>
  </si>
  <si>
    <t>František Haščyn</t>
  </si>
  <si>
    <t>36. ročník</t>
  </si>
  <si>
    <t>dvouhra muži</t>
  </si>
  <si>
    <t>26. - 27. 4. 2014</t>
  </si>
  <si>
    <t>3. - 4. 5. 2014</t>
  </si>
  <si>
    <t>10 - 11. 5. 2014</t>
  </si>
  <si>
    <t>31. 5.  - 1. 6. 2014</t>
  </si>
  <si>
    <t>17. - 18. 5. 2014</t>
  </si>
  <si>
    <t>24 - 25. 5. 2014</t>
  </si>
  <si>
    <t>5. - 6. 7. 2014</t>
  </si>
  <si>
    <t>6A</t>
  </si>
  <si>
    <t>8A</t>
  </si>
  <si>
    <t>8B</t>
  </si>
  <si>
    <t>12. - 13. 7. 2014</t>
  </si>
  <si>
    <t>13. - 13. 7. 2014</t>
  </si>
  <si>
    <t>19. - 20. 7. 2014</t>
  </si>
  <si>
    <t>TK Čáslav</t>
  </si>
  <si>
    <t>26. - 27. 7. 2014</t>
  </si>
  <si>
    <t>Sokol Sedlčany</t>
  </si>
  <si>
    <t>2. - 3. 8. 2014</t>
  </si>
  <si>
    <t>9. - 10. 8. 2014</t>
  </si>
  <si>
    <t>16. - 17. 8. 2014</t>
  </si>
  <si>
    <t>Ehlen Daniel</t>
  </si>
  <si>
    <t>Riger Martin</t>
  </si>
  <si>
    <t>Pilecký Jan</t>
  </si>
  <si>
    <t>Trčka Martin</t>
  </si>
  <si>
    <t>Matoušek Karel</t>
  </si>
  <si>
    <t>Bejr Miroslav</t>
  </si>
  <si>
    <t>Vojta Jiří</t>
  </si>
  <si>
    <t>Kudláček Pavel</t>
  </si>
  <si>
    <t>Placatka Miloslav</t>
  </si>
  <si>
    <t>Hinz František</t>
  </si>
  <si>
    <t>Fiala Zdeněk</t>
  </si>
  <si>
    <t>Malý Jaroslav</t>
  </si>
  <si>
    <t>Vašíček Jaroslav</t>
  </si>
  <si>
    <t>Filip Bohuslav</t>
  </si>
  <si>
    <t>Dobiáš Jaroslav</t>
  </si>
  <si>
    <t>Čtyřhra 70 a starší</t>
  </si>
  <si>
    <t>Holub Jan</t>
  </si>
  <si>
    <t>Jetel Zbyněk</t>
  </si>
  <si>
    <t>Brotan Petr</t>
  </si>
  <si>
    <t>Jirků Miloš</t>
  </si>
  <si>
    <t>Krajč Rudolf</t>
  </si>
  <si>
    <t>Staněk Jaroslav</t>
  </si>
  <si>
    <t>Husárek Zbyněk</t>
  </si>
  <si>
    <t>Frunc Petr</t>
  </si>
  <si>
    <t>Forgács František</t>
  </si>
  <si>
    <t>Hietikko Marti</t>
  </si>
  <si>
    <t>Novotný Miloš</t>
  </si>
  <si>
    <t>Honomichl Vladimír</t>
  </si>
  <si>
    <t>Peterka Milan</t>
  </si>
  <si>
    <t>Kubát Jan</t>
  </si>
  <si>
    <t>Brožek Blahoslav</t>
  </si>
  <si>
    <t>Klaška Karel</t>
  </si>
  <si>
    <t>50 - 54</t>
  </si>
  <si>
    <t>Kategorie 50 - 54</t>
  </si>
  <si>
    <t>Krotký Milan</t>
  </si>
  <si>
    <t>Fiedler Jiří</t>
  </si>
  <si>
    <t>Krivský Rudolf</t>
  </si>
  <si>
    <t>Chval Jan</t>
  </si>
  <si>
    <t>Kusko Vladislav</t>
  </si>
  <si>
    <t>Komárek Vladimír</t>
  </si>
  <si>
    <t>Janošek Jiří</t>
  </si>
  <si>
    <t>Hajný Richard</t>
  </si>
  <si>
    <t>Figel Miroslav</t>
  </si>
  <si>
    <t>Hendrych Karel</t>
  </si>
  <si>
    <t>Penkala Zdeněk</t>
  </si>
  <si>
    <t>Krupka Petr</t>
  </si>
  <si>
    <t>Šprysl Josef</t>
  </si>
  <si>
    <t>Kožíšek Jan</t>
  </si>
  <si>
    <t>Kučera Josef</t>
  </si>
  <si>
    <t>Homola Jan</t>
  </si>
  <si>
    <t>Kysela Jiří</t>
  </si>
  <si>
    <t>Hübner Zdeněk</t>
  </si>
  <si>
    <t>Žďárský Libor</t>
  </si>
  <si>
    <t>Přibyl Miroslav</t>
  </si>
  <si>
    <t>10. - 11.</t>
  </si>
  <si>
    <t>Douša Miroslav</t>
  </si>
  <si>
    <t>Sork Viktor</t>
  </si>
  <si>
    <t>Kratochvíl Jaroslav</t>
  </si>
  <si>
    <t>6. - 7.</t>
  </si>
  <si>
    <t>Kučva Vítězslav</t>
  </si>
  <si>
    <t>Langmajerová Slávka</t>
  </si>
  <si>
    <t>Hykl Jaroslav</t>
  </si>
  <si>
    <t>Jeník Vladimír</t>
  </si>
  <si>
    <t>12. - 13.</t>
  </si>
  <si>
    <t>Novák Miroslav</t>
  </si>
  <si>
    <t>Zahradníček Josef</t>
  </si>
  <si>
    <t>Vydra Leopold</t>
  </si>
  <si>
    <t>čtyřhra muži</t>
  </si>
  <si>
    <t>35 - 59</t>
  </si>
  <si>
    <t>60 - 69</t>
  </si>
  <si>
    <t>Čtyřhra</t>
  </si>
  <si>
    <t>Kategorie 35 - 59</t>
  </si>
  <si>
    <t>Severín Lubor</t>
  </si>
  <si>
    <t>Dostálek Jaroslav</t>
  </si>
  <si>
    <t>Čermák Vladimír</t>
  </si>
  <si>
    <t>Horák Peter</t>
  </si>
  <si>
    <t>Rytíř Jaroslav</t>
  </si>
  <si>
    <t>Jeník Miroslav</t>
  </si>
  <si>
    <r>
      <t xml:space="preserve">LTC Houšťka </t>
    </r>
    <r>
      <rPr>
        <sz val="10"/>
        <color indexed="10"/>
        <rFont val="Arial CE"/>
        <family val="0"/>
      </rPr>
      <t>G</t>
    </r>
  </si>
  <si>
    <t>Dvouhra 35 - 39</t>
  </si>
  <si>
    <t>Moravec Milan</t>
  </si>
  <si>
    <t>Dryml</t>
  </si>
  <si>
    <t>Švácha Jiří</t>
  </si>
  <si>
    <t>Moravec Petr</t>
  </si>
  <si>
    <t>Jirounek Miroslav</t>
  </si>
  <si>
    <t>Víta Jiří</t>
  </si>
  <si>
    <t>Nejedlý Vladimír</t>
  </si>
  <si>
    <t>Panoch Ladislav</t>
  </si>
  <si>
    <t>Žďánský Karel</t>
  </si>
  <si>
    <t>Brůcha Josef</t>
  </si>
  <si>
    <t>Borč Luboš</t>
  </si>
  <si>
    <t>Janoušek</t>
  </si>
  <si>
    <t>Jiří Kolář</t>
  </si>
  <si>
    <t>Jméno a příjmení</t>
  </si>
  <si>
    <t>Kolář</t>
  </si>
  <si>
    <t>Holešovský</t>
  </si>
  <si>
    <t>Ornst</t>
  </si>
  <si>
    <t>Sety</t>
  </si>
  <si>
    <t>Hry</t>
  </si>
  <si>
    <t>2</t>
  </si>
  <si>
    <t>1</t>
  </si>
  <si>
    <t>0</t>
  </si>
  <si>
    <t>2:2</t>
  </si>
  <si>
    <t>Biško</t>
  </si>
  <si>
    <t>Hlubuček Miroslav</t>
  </si>
  <si>
    <t>Slonek Miroslav</t>
  </si>
  <si>
    <t>7. - 10.</t>
  </si>
  <si>
    <t>Šitina Josef</t>
  </si>
  <si>
    <t>Mleziva Karel</t>
  </si>
  <si>
    <t>Jedlička Josef</t>
  </si>
  <si>
    <t>Diviš Miroslav</t>
  </si>
  <si>
    <t>Bechyně Antonín</t>
  </si>
  <si>
    <t>Prášek Jan</t>
  </si>
  <si>
    <t>Rejnek Jiří</t>
  </si>
  <si>
    <t>Táborský Josef</t>
  </si>
  <si>
    <t>60 - 64</t>
  </si>
  <si>
    <t>Jindřich Přáda</t>
  </si>
  <si>
    <t>70 - 74</t>
  </si>
  <si>
    <t>80 a starší</t>
  </si>
  <si>
    <t>Ladislav Mazurkiewicz</t>
  </si>
  <si>
    <t>70 a starší</t>
  </si>
  <si>
    <t>6:0, 6:3</t>
  </si>
  <si>
    <t>Kategorie 60 - 64</t>
  </si>
  <si>
    <t>Přáda</t>
  </si>
  <si>
    <t>Kategorie 70 - 74</t>
  </si>
  <si>
    <t>Kategorie 75 - 79</t>
  </si>
  <si>
    <t>Blahoslav Brožek</t>
  </si>
  <si>
    <t>Brožek</t>
  </si>
  <si>
    <t>Mazurkiewicz</t>
  </si>
  <si>
    <t>Kategorie 60 - 69</t>
  </si>
  <si>
    <t>Kategorie 70 a starší</t>
  </si>
  <si>
    <t>Fábry Vladimír</t>
  </si>
  <si>
    <t>František Hinz</t>
  </si>
  <si>
    <t>Havlíček Zdeněk</t>
  </si>
  <si>
    <t>4. - 6.</t>
  </si>
  <si>
    <t>Pokorný Miloš</t>
  </si>
  <si>
    <t>14. - 15.</t>
  </si>
  <si>
    <t>16. - 17.</t>
  </si>
  <si>
    <t>Ouředník Zdeněk</t>
  </si>
  <si>
    <t>Mohr Pavel</t>
  </si>
  <si>
    <t>Dupal Bronislav</t>
  </si>
  <si>
    <t>2:3</t>
  </si>
  <si>
    <t>12. - 14.</t>
  </si>
  <si>
    <t>16.</t>
  </si>
  <si>
    <t>17.</t>
  </si>
  <si>
    <t>18. - 19.</t>
  </si>
  <si>
    <t>20. - 24.</t>
  </si>
  <si>
    <t>8. - 9.</t>
  </si>
  <si>
    <t>Dvouhra ženy</t>
  </si>
  <si>
    <t>1. - 2.</t>
  </si>
  <si>
    <t>Langmajerová Pravoslava</t>
  </si>
  <si>
    <t>Žatečková Milada</t>
  </si>
  <si>
    <t>3. - 4.</t>
  </si>
  <si>
    <t>Poklopová Michaela</t>
  </si>
  <si>
    <t>Oberreiterová Iveta</t>
  </si>
  <si>
    <t>5. - 6.</t>
  </si>
  <si>
    <t>Gombo Ulzii-Otgon</t>
  </si>
  <si>
    <t>Čubová Eva</t>
  </si>
  <si>
    <t>Čtyřhra ženy</t>
  </si>
  <si>
    <t>23.</t>
  </si>
  <si>
    <t>Čtyřhra 35 - 39</t>
  </si>
  <si>
    <t>LTC PODĚBRADY</t>
  </si>
  <si>
    <t>Karel Pavlíček</t>
  </si>
  <si>
    <t>Poděbrady 2. - 3. 8. 2014</t>
  </si>
  <si>
    <t>Hinz, Pavlíček</t>
  </si>
  <si>
    <t>Heincl, Malý</t>
  </si>
  <si>
    <t>4:6, 6:1, 12:10</t>
  </si>
  <si>
    <t>11. - 12.</t>
  </si>
  <si>
    <t>13. - 14.</t>
  </si>
  <si>
    <t>Milan Král</t>
  </si>
  <si>
    <t>Král</t>
  </si>
  <si>
    <t>Heincl</t>
  </si>
  <si>
    <t>6:4, 7:5</t>
  </si>
  <si>
    <t>4:6, 5:7</t>
  </si>
  <si>
    <t>4:6, 6:3, 10:8</t>
  </si>
  <si>
    <t>6:4, 3:6, 8:10</t>
  </si>
  <si>
    <t>Kategorie 40 - 49</t>
  </si>
  <si>
    <t>Kategorie 55 - 59</t>
  </si>
  <si>
    <t>Jan Kubát</t>
  </si>
  <si>
    <t>Miroslav Diviš</t>
  </si>
  <si>
    <t>Kategorie ženy</t>
  </si>
  <si>
    <t>Iveta Oberreiterová</t>
  </si>
  <si>
    <t>Ulzii-Otgon Gombo</t>
  </si>
  <si>
    <t>Oberreiterová</t>
  </si>
  <si>
    <t>Gombo</t>
  </si>
  <si>
    <t>4:0</t>
  </si>
  <si>
    <t>0:4</t>
  </si>
  <si>
    <t>dvouhra ženy</t>
  </si>
  <si>
    <t>čtyřhra ženy</t>
  </si>
  <si>
    <t>Dvouhra 40 - 44</t>
  </si>
  <si>
    <t>40 - 49</t>
  </si>
  <si>
    <t>Statistika turnaje</t>
  </si>
  <si>
    <t>Celkem zápasů ve dvouhrách</t>
  </si>
  <si>
    <t>Celkem zápasů ve čtyřhrách</t>
  </si>
  <si>
    <t>Celkem všech zápasů</t>
  </si>
  <si>
    <t>Počet kurtů</t>
  </si>
  <si>
    <t>Počet zápasů na kurt</t>
  </si>
  <si>
    <t>Počet míčů</t>
  </si>
  <si>
    <t>Počet zápasů na 1 sadu tří míčů</t>
  </si>
  <si>
    <t>Počet finálových zápasů ve dvouhrách</t>
  </si>
  <si>
    <t>Počet zápasů na 1 sadu tří míčů v případě, že se na každé finále dvouher dává nová sada míčů</t>
  </si>
  <si>
    <t>Pavel Borovanský</t>
  </si>
  <si>
    <t>Miroslav Jeník</t>
  </si>
  <si>
    <t>Vladimír Fábry</t>
  </si>
  <si>
    <t>Pavel Bažant</t>
  </si>
  <si>
    <t>6:1,6.1</t>
  </si>
  <si>
    <t>Bažant Pavel</t>
  </si>
  <si>
    <t>Počet turnajů</t>
  </si>
  <si>
    <t>Ø bodů na 1 turnaj</t>
  </si>
  <si>
    <t>LTC Kolín - Masters dvouher</t>
  </si>
  <si>
    <t>LTC Kolín - Masters čtyřher</t>
  </si>
  <si>
    <t>LTC Kolín - Masters dvouher, náhradní termín</t>
  </si>
  <si>
    <t>LTC Kolín - Masters čtyřher, náhradní termín</t>
  </si>
  <si>
    <t>Miroslav Hlubuček</t>
  </si>
  <si>
    <t>Petr Herčík</t>
  </si>
  <si>
    <t>Petr Jelínek</t>
  </si>
  <si>
    <t>Vladimír Komárek</t>
  </si>
  <si>
    <t>Jan Pilecký</t>
  </si>
  <si>
    <t>Jaroslav Kratochvíl</t>
  </si>
  <si>
    <t>Vladimír Urbanec</t>
  </si>
  <si>
    <t>Herčík</t>
  </si>
  <si>
    <t>6:2, 6:3</t>
  </si>
  <si>
    <t>Komárek</t>
  </si>
  <si>
    <t>6:0, 6:4</t>
  </si>
  <si>
    <t>Urbanec</t>
  </si>
  <si>
    <t>6:2, 6:1</t>
  </si>
  <si>
    <t>Herčík Petr</t>
  </si>
  <si>
    <t>3:6, 6:4, 10:7</t>
  </si>
  <si>
    <t>6:2, 6:2</t>
  </si>
  <si>
    <t>20. - 22.</t>
  </si>
  <si>
    <t>Hedrlín Pavel</t>
  </si>
  <si>
    <t>18.</t>
  </si>
  <si>
    <t>19.</t>
  </si>
  <si>
    <t>25. - 28.</t>
  </si>
  <si>
    <t>Strachoňová Jana</t>
  </si>
  <si>
    <t>Kolář, Kudláček</t>
  </si>
  <si>
    <t>Herčík, Jirounek</t>
  </si>
  <si>
    <t>Brůcha, Žďánský</t>
  </si>
  <si>
    <t>Kratochvíl, Jelínek</t>
  </si>
  <si>
    <t>Hlubuček, Pilecký</t>
  </si>
  <si>
    <t>6:1, 7:6</t>
  </si>
  <si>
    <t>Krupička, Roudnický</t>
  </si>
  <si>
    <t>6:4, 6:1</t>
  </si>
  <si>
    <t>6:3, 7:5</t>
  </si>
  <si>
    <t>15. - 17.</t>
  </si>
  <si>
    <t>Němcová Libuše</t>
  </si>
  <si>
    <t>Nováková Jana</t>
  </si>
  <si>
    <t>Kroulíková Milena</t>
  </si>
  <si>
    <t>Klozová Lenka</t>
  </si>
  <si>
    <t>7. - 8.</t>
  </si>
  <si>
    <t>Patočka, Holub</t>
  </si>
  <si>
    <t>Kubát, Hübner</t>
  </si>
  <si>
    <t>Pšenička, Panoch</t>
  </si>
  <si>
    <t>Jeník, Jetel</t>
  </si>
  <si>
    <t>Kysela, Homola</t>
  </si>
  <si>
    <t>6:7, 7:6, 19:17</t>
  </si>
  <si>
    <t>6:1, 6:3</t>
  </si>
  <si>
    <t>6:7, 7:6, 11:9</t>
  </si>
  <si>
    <t>6:2, 1:6, 10:8</t>
  </si>
  <si>
    <t>Němcová, Nováková</t>
  </si>
  <si>
    <t>Klozová, Kroulíková</t>
  </si>
  <si>
    <t>Ladislav Sochor</t>
  </si>
  <si>
    <t>Jan Holub</t>
  </si>
  <si>
    <t>Jan Patočka</t>
  </si>
  <si>
    <t>Jana Nováková</t>
  </si>
  <si>
    <t>Libuše Němcová</t>
  </si>
  <si>
    <t>7:6, 6:3</t>
  </si>
  <si>
    <t>Karel Kopecký</t>
  </si>
  <si>
    <t>Pavel Kudláček</t>
  </si>
  <si>
    <t>Miroslav jirounek</t>
  </si>
  <si>
    <t>Vítek Kučva</t>
  </si>
  <si>
    <t>Miroslav Slonek</t>
  </si>
  <si>
    <t>Pavel Hedrlín</t>
  </si>
  <si>
    <t>Jaromír Roudnický</t>
  </si>
  <si>
    <t>Miroslav Bejr</t>
  </si>
  <si>
    <t>Roudnický</t>
  </si>
  <si>
    <t>6:4, 6:2</t>
  </si>
  <si>
    <t>Slonek</t>
  </si>
  <si>
    <t>7:6, 5:7, 10:5</t>
  </si>
  <si>
    <t>Jiří Janošek</t>
  </si>
  <si>
    <t>Karel Matoušek</t>
  </si>
  <si>
    <t>Hajný</t>
  </si>
  <si>
    <t>6:0, 6:0</t>
  </si>
  <si>
    <t>Richard Hajný</t>
  </si>
  <si>
    <t>Kudláček</t>
  </si>
  <si>
    <t>6:1, 3:6, 10:8</t>
  </si>
  <si>
    <t>Kopecký</t>
  </si>
  <si>
    <t>1:6, 7:5, 10:7</t>
  </si>
  <si>
    <t>Matoušek</t>
  </si>
  <si>
    <t>Sochor</t>
  </si>
  <si>
    <t>6:3, 6:4</t>
  </si>
  <si>
    <t>6:4, 6:4</t>
  </si>
  <si>
    <t>6:1, 6:2</t>
  </si>
  <si>
    <t>6:1, 5:7, 10:7</t>
  </si>
  <si>
    <t>Josef Šprysl</t>
  </si>
  <si>
    <t>Petr Krupka</t>
  </si>
  <si>
    <t>Jaroslav Malý</t>
  </si>
  <si>
    <t>Jiří Pokorný</t>
  </si>
  <si>
    <t>Jan Kožíšek</t>
  </si>
  <si>
    <t>Šprysl</t>
  </si>
  <si>
    <t>6:3, 4:0, scr.</t>
  </si>
  <si>
    <t>Fábry</t>
  </si>
  <si>
    <t>Pokorný</t>
  </si>
  <si>
    <t>6:3, 6:2</t>
  </si>
  <si>
    <t>Pavlíček</t>
  </si>
  <si>
    <t>6:4, 6:3</t>
  </si>
  <si>
    <t>6:0, 6:1</t>
  </si>
  <si>
    <t>7:6, 6:2</t>
  </si>
  <si>
    <t>Václav Pšenička</t>
  </si>
  <si>
    <t>Jan Homola</t>
  </si>
  <si>
    <t>Homola</t>
  </si>
  <si>
    <t>7:5, 7:6</t>
  </si>
  <si>
    <t>Vladimír Panoch</t>
  </si>
  <si>
    <t>Josef Tůša</t>
  </si>
  <si>
    <t>Tůša</t>
  </si>
  <si>
    <t>6:1, 4:6, 10:6</t>
  </si>
  <si>
    <t>Borovanský</t>
  </si>
  <si>
    <t>Jiří Kysela</t>
  </si>
  <si>
    <t>Zbyněk Jetel</t>
  </si>
  <si>
    <t>Jetel</t>
  </si>
  <si>
    <t>4:6, 6:4, 10:6</t>
  </si>
  <si>
    <t>Karel Klaška</t>
  </si>
  <si>
    <t>Jeník</t>
  </si>
  <si>
    <t>6:2, 6:0</t>
  </si>
  <si>
    <t>Patočka</t>
  </si>
  <si>
    <t>6:1, 7:5</t>
  </si>
  <si>
    <t>6:3, 6:3</t>
  </si>
  <si>
    <t>Jana Strachoňová</t>
  </si>
  <si>
    <t>Strachoňová</t>
  </si>
  <si>
    <t>6:1, 6:0</t>
  </si>
  <si>
    <t>1:6, 0:6</t>
  </si>
  <si>
    <t>0:6, 0:6</t>
  </si>
  <si>
    <t>2:6, 2:6</t>
  </si>
  <si>
    <t>Pokorný Jiří</t>
  </si>
  <si>
    <t>19. - 22.</t>
  </si>
  <si>
    <t>23. - 24.</t>
  </si>
  <si>
    <t>25. - 35.</t>
  </si>
  <si>
    <t>36.</t>
  </si>
  <si>
    <t>37. - 42.</t>
  </si>
  <si>
    <t>Třináct zápasů se hrálo na 3 sety.</t>
  </si>
  <si>
    <t>Dvacet pět zápasů se hrálo více než 1,5 hodiny.</t>
  </si>
  <si>
    <t>Více než 2 hodiny se hrály zápasy Matoušek - Hajný (2:05 hod) a Sochor - Matoušek (2:05 hod).</t>
  </si>
  <si>
    <t>Několik zajímavých údajů</t>
  </si>
  <si>
    <t>Hlavní rozhodčí a organizátoři: Václav Zítko, Milan Javůrek, Jiří Hollan</t>
  </si>
  <si>
    <t>2. - 3. srpna 2014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</si>
</sst>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mmm/yyyy"/>
    <numFmt numFmtId="184" formatCode="[$€-2]\ #\ ##,000_);[Red]\([$€-2]\ #\ ##,000\)"/>
    <numFmt numFmtId="185" formatCode="[$¥€-2]\ #\ ##,000_);[Red]\([$€-2]\ #\ ##,000\)"/>
  </numFmts>
  <fonts count="6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0"/>
    </font>
    <font>
      <sz val="10"/>
      <color indexed="9"/>
      <name val="Arial CE"/>
      <family val="0"/>
    </font>
    <font>
      <sz val="9"/>
      <name val="Arial CE"/>
      <family val="0"/>
    </font>
    <font>
      <sz val="8"/>
      <name val="Arial"/>
      <family val="2"/>
    </font>
    <font>
      <b/>
      <sz val="8.7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 CE"/>
      <family val="0"/>
    </font>
    <font>
      <b/>
      <sz val="9"/>
      <color indexed="9"/>
      <name val="Arial CE"/>
      <family val="0"/>
    </font>
    <font>
      <i/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 CE"/>
      <family val="0"/>
    </font>
    <font>
      <b/>
      <sz val="9"/>
      <color theme="0"/>
      <name val="Arial CE"/>
      <family val="0"/>
    </font>
    <font>
      <sz val="10"/>
      <color theme="0"/>
      <name val="Arial CE"/>
      <family val="0"/>
    </font>
    <font>
      <i/>
      <sz val="10"/>
      <color theme="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double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 diagonalUp="1">
      <left style="thin"/>
      <right style="thin"/>
      <top style="medium"/>
      <bottom style="thin"/>
      <diagonal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 diagonalUp="1">
      <left style="medium"/>
      <right style="thin"/>
      <top style="medium"/>
      <bottom style="thin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 diagonalUp="1">
      <left style="medium"/>
      <right style="thin"/>
      <top style="thin"/>
      <bottom style="thin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19" borderId="0" applyNumberFormat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</cellStyleXfs>
  <cellXfs count="4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shrinkToFit="1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14" fontId="4" fillId="0" borderId="23" xfId="0" applyNumberFormat="1" applyFont="1" applyBorder="1" applyAlignment="1">
      <alignment horizontal="right"/>
    </xf>
    <xf numFmtId="0" fontId="4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4" fontId="4" fillId="0" borderId="26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left"/>
    </xf>
    <xf numFmtId="0" fontId="4" fillId="0" borderId="29" xfId="0" applyFont="1" applyBorder="1" applyAlignment="1">
      <alignment/>
    </xf>
    <xf numFmtId="0" fontId="0" fillId="0" borderId="30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8" fillId="0" borderId="0" xfId="0" applyFont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Fill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5" fillId="0" borderId="30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50" xfId="0" applyFont="1" applyBorder="1" applyAlignment="1">
      <alignment/>
    </xf>
    <xf numFmtId="0" fontId="6" fillId="0" borderId="5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32" borderId="53" xfId="0" applyFont="1" applyFill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49" xfId="0" applyFont="1" applyBorder="1" applyAlignment="1">
      <alignment/>
    </xf>
    <xf numFmtId="0" fontId="0" fillId="0" borderId="37" xfId="0" applyBorder="1" applyAlignment="1">
      <alignment horizontal="center"/>
    </xf>
    <xf numFmtId="0" fontId="4" fillId="0" borderId="54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59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4" fillId="0" borderId="6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 shrinkToFit="1"/>
    </xf>
    <xf numFmtId="0" fontId="4" fillId="0" borderId="61" xfId="0" applyFont="1" applyFill="1" applyBorder="1" applyAlignment="1">
      <alignment horizontal="center"/>
    </xf>
    <xf numFmtId="0" fontId="14" fillId="0" borderId="0" xfId="0" applyFont="1" applyAlignment="1">
      <alignment/>
    </xf>
    <xf numFmtId="49" fontId="1" fillId="0" borderId="15" xfId="0" applyNumberFormat="1" applyFont="1" applyBorder="1" applyAlignment="1">
      <alignment/>
    </xf>
    <xf numFmtId="49" fontId="7" fillId="0" borderId="20" xfId="0" applyNumberFormat="1" applyFont="1" applyBorder="1" applyAlignment="1">
      <alignment shrinkToFit="1"/>
    </xf>
    <xf numFmtId="49" fontId="1" fillId="0" borderId="21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0" fontId="4" fillId="0" borderId="62" xfId="0" applyFont="1" applyFill="1" applyBorder="1" applyAlignment="1">
      <alignment horizontal="center"/>
    </xf>
    <xf numFmtId="49" fontId="1" fillId="0" borderId="63" xfId="0" applyNumberFormat="1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49" fontId="1" fillId="0" borderId="64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0" fontId="0" fillId="0" borderId="57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left"/>
    </xf>
    <xf numFmtId="0" fontId="0" fillId="0" borderId="31" xfId="0" applyBorder="1" applyAlignment="1">
      <alignment horizontal="left"/>
    </xf>
    <xf numFmtId="0" fontId="4" fillId="0" borderId="31" xfId="0" applyFont="1" applyBorder="1" applyAlignment="1">
      <alignment/>
    </xf>
    <xf numFmtId="0" fontId="4" fillId="0" borderId="65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5" fillId="0" borderId="67" xfId="0" applyFont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50" xfId="0" applyFont="1" applyFill="1" applyBorder="1" applyAlignment="1">
      <alignment horizontal="left"/>
    </xf>
    <xf numFmtId="0" fontId="5" fillId="0" borderId="53" xfId="0" applyFont="1" applyBorder="1" applyAlignment="1">
      <alignment horizontal="center"/>
    </xf>
    <xf numFmtId="0" fontId="5" fillId="0" borderId="68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6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69" xfId="0" applyFont="1" applyBorder="1" applyAlignment="1">
      <alignment/>
    </xf>
    <xf numFmtId="0" fontId="4" fillId="0" borderId="33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14" fontId="4" fillId="0" borderId="26" xfId="0" applyNumberFormat="1" applyFont="1" applyFill="1" applyBorder="1" applyAlignment="1">
      <alignment horizontal="right"/>
    </xf>
    <xf numFmtId="14" fontId="4" fillId="0" borderId="49" xfId="0" applyNumberFormat="1" applyFont="1" applyFill="1" applyBorder="1" applyAlignment="1">
      <alignment horizontal="right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5" fillId="0" borderId="24" xfId="0" applyFont="1" applyBorder="1" applyAlignment="1">
      <alignment/>
    </xf>
    <xf numFmtId="0" fontId="4" fillId="0" borderId="3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4" fillId="0" borderId="74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75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5" fillId="0" borderId="67" xfId="0" applyFont="1" applyBorder="1" applyAlignment="1">
      <alignment/>
    </xf>
    <xf numFmtId="0" fontId="4" fillId="0" borderId="76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1" fillId="0" borderId="77" xfId="0" applyNumberFormat="1" applyFont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4" fillId="0" borderId="78" xfId="0" applyFont="1" applyBorder="1" applyAlignment="1">
      <alignment/>
    </xf>
    <xf numFmtId="0" fontId="0" fillId="0" borderId="65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left"/>
    </xf>
    <xf numFmtId="0" fontId="4" fillId="0" borderId="68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4" fillId="0" borderId="79" xfId="0" applyFont="1" applyFill="1" applyBorder="1" applyAlignment="1">
      <alignment horizontal="center"/>
    </xf>
    <xf numFmtId="0" fontId="4" fillId="0" borderId="80" xfId="0" applyFont="1" applyFill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5" fillId="0" borderId="81" xfId="0" applyFont="1" applyBorder="1" applyAlignment="1">
      <alignment/>
    </xf>
    <xf numFmtId="0" fontId="4" fillId="0" borderId="82" xfId="0" applyFont="1" applyBorder="1" applyAlignment="1">
      <alignment/>
    </xf>
    <xf numFmtId="0" fontId="4" fillId="0" borderId="61" xfId="0" applyFont="1" applyBorder="1" applyAlignment="1">
      <alignment/>
    </xf>
    <xf numFmtId="0" fontId="0" fillId="0" borderId="60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/>
    </xf>
    <xf numFmtId="0" fontId="0" fillId="0" borderId="6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4" fillId="0" borderId="28" xfId="0" applyFont="1" applyBorder="1" applyAlignment="1">
      <alignment horizontal="right"/>
    </xf>
    <xf numFmtId="0" fontId="0" fillId="0" borderId="2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33" xfId="0" applyFont="1" applyBorder="1" applyAlignment="1">
      <alignment horizontal="center"/>
    </xf>
    <xf numFmtId="0" fontId="5" fillId="0" borderId="49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49" fontId="1" fillId="0" borderId="88" xfId="0" applyNumberFormat="1" applyFont="1" applyBorder="1" applyAlignment="1">
      <alignment/>
    </xf>
    <xf numFmtId="49" fontId="2" fillId="33" borderId="89" xfId="0" applyNumberFormat="1" applyFont="1" applyFill="1" applyBorder="1" applyAlignment="1">
      <alignment/>
    </xf>
    <xf numFmtId="49" fontId="2" fillId="34" borderId="89" xfId="0" applyNumberFormat="1" applyFont="1" applyFill="1" applyBorder="1" applyAlignment="1">
      <alignment/>
    </xf>
    <xf numFmtId="0" fontId="2" fillId="0" borderId="90" xfId="0" applyFont="1" applyBorder="1" applyAlignment="1">
      <alignment vertical="center"/>
    </xf>
    <xf numFmtId="0" fontId="0" fillId="0" borderId="9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49" fontId="0" fillId="0" borderId="95" xfId="0" applyNumberFormat="1" applyFont="1" applyBorder="1" applyAlignment="1">
      <alignment horizontal="center" vertical="center"/>
    </xf>
    <xf numFmtId="0" fontId="15" fillId="0" borderId="96" xfId="0" applyFont="1" applyBorder="1" applyAlignment="1">
      <alignment vertical="center"/>
    </xf>
    <xf numFmtId="49" fontId="0" fillId="35" borderId="97" xfId="0" applyNumberFormat="1" applyFill="1" applyBorder="1" applyAlignment="1">
      <alignment horizontal="center" vertical="center"/>
    </xf>
    <xf numFmtId="49" fontId="0" fillId="0" borderId="98" xfId="0" applyNumberFormat="1" applyBorder="1" applyAlignment="1">
      <alignment horizontal="center" vertical="center"/>
    </xf>
    <xf numFmtId="49" fontId="0" fillId="0" borderId="99" xfId="0" applyNumberFormat="1" applyBorder="1" applyAlignment="1">
      <alignment horizontal="center" vertical="center"/>
    </xf>
    <xf numFmtId="49" fontId="0" fillId="0" borderId="97" xfId="0" applyNumberFormat="1" applyBorder="1" applyAlignment="1">
      <alignment horizontal="center" vertical="center"/>
    </xf>
    <xf numFmtId="49" fontId="0" fillId="0" borderId="100" xfId="0" applyNumberFormat="1" applyBorder="1" applyAlignment="1">
      <alignment horizontal="center" vertical="center"/>
    </xf>
    <xf numFmtId="49" fontId="0" fillId="0" borderId="101" xfId="0" applyNumberFormat="1" applyFont="1" applyBorder="1" applyAlignment="1">
      <alignment horizontal="center" vertical="center"/>
    </xf>
    <xf numFmtId="49" fontId="0" fillId="0" borderId="102" xfId="0" applyNumberFormat="1" applyBorder="1" applyAlignment="1">
      <alignment horizontal="center" vertical="center"/>
    </xf>
    <xf numFmtId="49" fontId="0" fillId="35" borderId="103" xfId="0" applyNumberFormat="1" applyFill="1" applyBorder="1" applyAlignment="1">
      <alignment horizontal="center" vertical="center"/>
    </xf>
    <xf numFmtId="49" fontId="0" fillId="0" borderId="104" xfId="0" applyNumberFormat="1" applyBorder="1" applyAlignment="1">
      <alignment horizontal="center" vertical="center"/>
    </xf>
    <xf numFmtId="49" fontId="0" fillId="0" borderId="105" xfId="0" applyNumberFormat="1" applyBorder="1" applyAlignment="1">
      <alignment horizontal="center" vertical="center"/>
    </xf>
    <xf numFmtId="49" fontId="0" fillId="0" borderId="106" xfId="0" applyNumberFormat="1" applyFont="1" applyBorder="1" applyAlignment="1">
      <alignment horizontal="center" vertical="center"/>
    </xf>
    <xf numFmtId="0" fontId="15" fillId="0" borderId="107" xfId="0" applyFont="1" applyBorder="1" applyAlignment="1">
      <alignment vertical="center"/>
    </xf>
    <xf numFmtId="49" fontId="0" fillId="0" borderId="108" xfId="0" applyNumberFormat="1" applyBorder="1" applyAlignment="1">
      <alignment horizontal="center" vertical="center"/>
    </xf>
    <xf numFmtId="49" fontId="0" fillId="0" borderId="109" xfId="0" applyNumberFormat="1" applyBorder="1" applyAlignment="1">
      <alignment horizontal="center" vertical="center"/>
    </xf>
    <xf numFmtId="49" fontId="0" fillId="35" borderId="110" xfId="0" applyNumberFormat="1" applyFill="1" applyBorder="1" applyAlignment="1">
      <alignment horizontal="center" vertical="center"/>
    </xf>
    <xf numFmtId="49" fontId="0" fillId="0" borderId="111" xfId="0" applyNumberFormat="1" applyBorder="1" applyAlignment="1">
      <alignment horizontal="center" vertical="center"/>
    </xf>
    <xf numFmtId="49" fontId="0" fillId="0" borderId="112" xfId="0" applyNumberFormat="1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4" fillId="0" borderId="1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13" xfId="0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6" fillId="32" borderId="53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6" fillId="0" borderId="37" xfId="0" applyNumberFormat="1" applyFont="1" applyFill="1" applyBorder="1" applyAlignment="1">
      <alignment horizontal="right"/>
    </xf>
    <xf numFmtId="1" fontId="56" fillId="0" borderId="39" xfId="0" applyNumberFormat="1" applyFont="1" applyFill="1" applyBorder="1" applyAlignment="1">
      <alignment horizontal="right"/>
    </xf>
    <xf numFmtId="1" fontId="56" fillId="0" borderId="38" xfId="0" applyNumberFormat="1" applyFont="1" applyFill="1" applyBorder="1" applyAlignment="1">
      <alignment horizontal="right"/>
    </xf>
    <xf numFmtId="0" fontId="0" fillId="0" borderId="33" xfId="0" applyFill="1" applyBorder="1" applyAlignment="1">
      <alignment horizontal="center"/>
    </xf>
    <xf numFmtId="1" fontId="56" fillId="0" borderId="57" xfId="0" applyNumberFormat="1" applyFont="1" applyFill="1" applyBorder="1" applyAlignment="1">
      <alignment horizontal="right"/>
    </xf>
    <xf numFmtId="1" fontId="56" fillId="0" borderId="28" xfId="0" applyNumberFormat="1" applyFont="1" applyFill="1" applyBorder="1" applyAlignment="1">
      <alignment horizontal="right"/>
    </xf>
    <xf numFmtId="1" fontId="56" fillId="0" borderId="31" xfId="0" applyNumberFormat="1" applyFont="1" applyFill="1" applyBorder="1" applyAlignment="1">
      <alignment horizontal="right"/>
    </xf>
    <xf numFmtId="1" fontId="56" fillId="0" borderId="40" xfId="0" applyNumberFormat="1" applyFont="1" applyFill="1" applyBorder="1" applyAlignment="1">
      <alignment horizontal="right"/>
    </xf>
    <xf numFmtId="1" fontId="56" fillId="0" borderId="41" xfId="0" applyNumberFormat="1" applyFont="1" applyFill="1" applyBorder="1" applyAlignment="1">
      <alignment horizontal="right"/>
    </xf>
    <xf numFmtId="0" fontId="0" fillId="0" borderId="114" xfId="0" applyBorder="1" applyAlignment="1">
      <alignment horizontal="center"/>
    </xf>
    <xf numFmtId="0" fontId="0" fillId="0" borderId="115" xfId="0" applyBorder="1" applyAlignment="1">
      <alignment/>
    </xf>
    <xf numFmtId="49" fontId="7" fillId="0" borderId="0" xfId="0" applyNumberFormat="1" applyFont="1" applyBorder="1" applyAlignment="1">
      <alignment shrinkToFit="1"/>
    </xf>
    <xf numFmtId="49" fontId="1" fillId="0" borderId="1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16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15" xfId="0" applyNumberFormat="1" applyFont="1" applyBorder="1" applyAlignment="1">
      <alignment shrinkToFit="1"/>
    </xf>
    <xf numFmtId="49" fontId="1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0" fillId="0" borderId="80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4" fillId="0" borderId="117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118" xfId="0" applyFont="1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113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19" xfId="0" applyNumberFormat="1" applyFont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49" fontId="1" fillId="0" borderId="64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0" borderId="75" xfId="0" applyNumberFormat="1" applyFont="1" applyBorder="1" applyAlignment="1">
      <alignment/>
    </xf>
    <xf numFmtId="49" fontId="1" fillId="0" borderId="15" xfId="0" applyNumberFormat="1" applyFont="1" applyFill="1" applyBorder="1" applyAlignment="1">
      <alignment/>
    </xf>
    <xf numFmtId="49" fontId="1" fillId="0" borderId="20" xfId="0" applyNumberFormat="1" applyFont="1" applyBorder="1" applyAlignment="1">
      <alignment/>
    </xf>
    <xf numFmtId="49" fontId="7" fillId="0" borderId="120" xfId="0" applyNumberFormat="1" applyFont="1" applyBorder="1" applyAlignment="1">
      <alignment/>
    </xf>
    <xf numFmtId="49" fontId="3" fillId="0" borderId="15" xfId="0" applyNumberFormat="1" applyFont="1" applyFill="1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22" xfId="0" applyBorder="1" applyAlignment="1">
      <alignment/>
    </xf>
    <xf numFmtId="0" fontId="18" fillId="0" borderId="0" xfId="0" applyFont="1" applyAlignment="1">
      <alignment horizontal="left"/>
    </xf>
    <xf numFmtId="2" fontId="0" fillId="0" borderId="37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38" xfId="0" applyNumberFormat="1" applyBorder="1" applyAlignment="1">
      <alignment/>
    </xf>
    <xf numFmtId="0" fontId="3" fillId="0" borderId="36" xfId="0" applyFont="1" applyBorder="1" applyAlignment="1">
      <alignment/>
    </xf>
    <xf numFmtId="0" fontId="4" fillId="0" borderId="123" xfId="0" applyFont="1" applyFill="1" applyBorder="1" applyAlignment="1">
      <alignment horizontal="center"/>
    </xf>
    <xf numFmtId="1" fontId="5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0" xfId="0" applyFont="1" applyAlignment="1">
      <alignment/>
    </xf>
    <xf numFmtId="0" fontId="0" fillId="0" borderId="70" xfId="0" applyBorder="1" applyAlignment="1">
      <alignment horizontal="left"/>
    </xf>
    <xf numFmtId="0" fontId="0" fillId="0" borderId="71" xfId="0" applyBorder="1" applyAlignment="1">
      <alignment/>
    </xf>
    <xf numFmtId="0" fontId="0" fillId="0" borderId="71" xfId="0" applyBorder="1" applyAlignment="1">
      <alignment horizontal="left"/>
    </xf>
    <xf numFmtId="2" fontId="0" fillId="0" borderId="47" xfId="0" applyNumberFormat="1" applyBorder="1" applyAlignment="1">
      <alignment/>
    </xf>
    <xf numFmtId="0" fontId="0" fillId="0" borderId="86" xfId="0" applyBorder="1" applyAlignment="1">
      <alignment wrapText="1"/>
    </xf>
    <xf numFmtId="2" fontId="0" fillId="0" borderId="87" xfId="0" applyNumberFormat="1" applyBorder="1" applyAlignment="1">
      <alignment vertical="center"/>
    </xf>
    <xf numFmtId="0" fontId="0" fillId="0" borderId="36" xfId="0" applyBorder="1" applyAlignment="1">
      <alignment horizontal="center"/>
    </xf>
    <xf numFmtId="0" fontId="5" fillId="0" borderId="53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" fontId="56" fillId="0" borderId="36" xfId="0" applyNumberFormat="1" applyFont="1" applyFill="1" applyBorder="1" applyAlignment="1">
      <alignment horizontal="right"/>
    </xf>
    <xf numFmtId="2" fontId="0" fillId="0" borderId="36" xfId="0" applyNumberFormat="1" applyBorder="1" applyAlignment="1">
      <alignment/>
    </xf>
    <xf numFmtId="0" fontId="4" fillId="0" borderId="0" xfId="0" applyFont="1" applyAlignment="1">
      <alignment/>
    </xf>
    <xf numFmtId="0" fontId="3" fillId="0" borderId="37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7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8" xfId="0" applyFont="1" applyFill="1" applyBorder="1" applyAlignment="1">
      <alignment/>
    </xf>
    <xf numFmtId="0" fontId="5" fillId="0" borderId="124" xfId="0" applyFont="1" applyBorder="1" applyAlignment="1">
      <alignment horizontal="center" vertical="center"/>
    </xf>
    <xf numFmtId="0" fontId="3" fillId="0" borderId="125" xfId="0" applyFont="1" applyBorder="1" applyAlignment="1">
      <alignment/>
    </xf>
    <xf numFmtId="0" fontId="5" fillId="0" borderId="1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24" xfId="0" applyFont="1" applyBorder="1" applyAlignment="1">
      <alignment/>
    </xf>
    <xf numFmtId="0" fontId="3" fillId="0" borderId="125" xfId="0" applyFont="1" applyFill="1" applyBorder="1" applyAlignment="1">
      <alignment/>
    </xf>
    <xf numFmtId="0" fontId="5" fillId="0" borderId="125" xfId="0" applyFont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6" fillId="0" borderId="60" xfId="0" applyFont="1" applyBorder="1" applyAlignment="1">
      <alignment/>
    </xf>
    <xf numFmtId="0" fontId="58" fillId="0" borderId="0" xfId="0" applyFont="1" applyAlignment="1">
      <alignment/>
    </xf>
    <xf numFmtId="0" fontId="17" fillId="0" borderId="60" xfId="0" applyFont="1" applyBorder="1" applyAlignment="1">
      <alignment/>
    </xf>
    <xf numFmtId="0" fontId="0" fillId="0" borderId="66" xfId="0" applyFill="1" applyBorder="1" applyAlignment="1">
      <alignment horizontal="center"/>
    </xf>
    <xf numFmtId="0" fontId="58" fillId="0" borderId="126" xfId="0" applyFont="1" applyBorder="1" applyAlignment="1">
      <alignment/>
    </xf>
    <xf numFmtId="0" fontId="58" fillId="0" borderId="124" xfId="0" applyFont="1" applyBorder="1" applyAlignment="1">
      <alignment/>
    </xf>
    <xf numFmtId="0" fontId="59" fillId="0" borderId="124" xfId="0" applyFont="1" applyBorder="1" applyAlignment="1">
      <alignment horizontal="center"/>
    </xf>
    <xf numFmtId="0" fontId="58" fillId="0" borderId="124" xfId="0" applyFont="1" applyBorder="1" applyAlignment="1">
      <alignment/>
    </xf>
    <xf numFmtId="0" fontId="58" fillId="0" borderId="127" xfId="0" applyFont="1" applyBorder="1" applyAlignment="1">
      <alignment/>
    </xf>
    <xf numFmtId="0" fontId="0" fillId="0" borderId="117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23" xfId="0" applyFill="1" applyBorder="1" applyAlignment="1">
      <alignment horizontal="center"/>
    </xf>
    <xf numFmtId="0" fontId="10" fillId="36" borderId="44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10" fillId="36" borderId="124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4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4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4" xfId="0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49" fontId="1" fillId="0" borderId="6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28" xfId="0" applyNumberFormat="1" applyFont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49" fontId="7" fillId="0" borderId="129" xfId="0" applyNumberFormat="1" applyFont="1" applyBorder="1" applyAlignment="1">
      <alignment horizontal="left"/>
    </xf>
    <xf numFmtId="49" fontId="7" fillId="0" borderId="130" xfId="0" applyNumberFormat="1" applyFont="1" applyBorder="1" applyAlignment="1">
      <alignment horizontal="left"/>
    </xf>
    <xf numFmtId="49" fontId="2" fillId="34" borderId="131" xfId="0" applyNumberFormat="1" applyFont="1" applyFill="1" applyBorder="1" applyAlignment="1">
      <alignment horizontal="left"/>
    </xf>
    <xf numFmtId="49" fontId="2" fillId="34" borderId="132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133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8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68" xfId="0" applyNumberFormat="1" applyFont="1" applyBorder="1" applyAlignment="1">
      <alignment horizontal="center"/>
    </xf>
    <xf numFmtId="49" fontId="7" fillId="0" borderId="134" xfId="0" applyNumberFormat="1" applyFont="1" applyBorder="1" applyAlignment="1">
      <alignment horizontal="left"/>
    </xf>
    <xf numFmtId="49" fontId="7" fillId="0" borderId="120" xfId="0" applyNumberFormat="1" applyFont="1" applyBorder="1" applyAlignment="1">
      <alignment horizontal="left"/>
    </xf>
    <xf numFmtId="49" fontId="2" fillId="33" borderId="135" xfId="0" applyNumberFormat="1" applyFont="1" applyFill="1" applyBorder="1" applyAlignment="1">
      <alignment horizontal="left"/>
    </xf>
    <xf numFmtId="49" fontId="2" fillId="33" borderId="131" xfId="0" applyNumberFormat="1" applyFont="1" applyFill="1" applyBorder="1" applyAlignment="1">
      <alignment horizontal="left"/>
    </xf>
    <xf numFmtId="49" fontId="1" fillId="0" borderId="119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136" xfId="0" applyNumberFormat="1" applyFont="1" applyBorder="1" applyAlignment="1">
      <alignment horizontal="center"/>
    </xf>
    <xf numFmtId="49" fontId="2" fillId="32" borderId="15" xfId="0" applyNumberFormat="1" applyFont="1" applyFill="1" applyBorder="1" applyAlignment="1">
      <alignment horizontal="left"/>
    </xf>
    <xf numFmtId="49" fontId="2" fillId="37" borderId="15" xfId="0" applyNumberFormat="1" applyFont="1" applyFill="1" applyBorder="1" applyAlignment="1">
      <alignment horizontal="left"/>
    </xf>
    <xf numFmtId="49" fontId="3" fillId="37" borderId="137" xfId="0" applyNumberFormat="1" applyFont="1" applyFill="1" applyBorder="1" applyAlignment="1">
      <alignment horizontal="left"/>
    </xf>
    <xf numFmtId="49" fontId="1" fillId="0" borderId="75" xfId="0" applyNumberFormat="1" applyFont="1" applyBorder="1" applyAlignment="1">
      <alignment horizontal="center"/>
    </xf>
    <xf numFmtId="49" fontId="1" fillId="0" borderId="138" xfId="0" applyNumberFormat="1" applyFont="1" applyBorder="1" applyAlignment="1">
      <alignment horizontal="center"/>
    </xf>
    <xf numFmtId="49" fontId="1" fillId="0" borderId="139" xfId="0" applyNumberFormat="1" applyFont="1" applyBorder="1" applyAlignment="1">
      <alignment horizontal="center"/>
    </xf>
    <xf numFmtId="49" fontId="1" fillId="0" borderId="140" xfId="0" applyNumberFormat="1" applyFont="1" applyBorder="1" applyAlignment="1">
      <alignment horizontal="center"/>
    </xf>
    <xf numFmtId="49" fontId="1" fillId="0" borderId="141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1676400</xdr:colOff>
      <xdr:row>1</xdr:row>
      <xdr:rowOff>47625</xdr:rowOff>
    </xdr:from>
    <xdr:to>
      <xdr:col>5</xdr:col>
      <xdr:colOff>762000</xdr:colOff>
      <xdr:row>3</xdr:row>
      <xdr:rowOff>47625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19075"/>
          <a:ext cx="1800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2:I47"/>
  <sheetViews>
    <sheetView showGridLines="0" tabSelected="1" zoomScalePageLayoutView="0" workbookViewId="0" topLeftCell="A1">
      <selection activeCell="A1" sqref="A1"/>
    </sheetView>
  </sheetViews>
  <sheetFormatPr defaultColWidth="11.37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  <col min="5" max="5" width="11.375" style="0" customWidth="1"/>
    <col min="6" max="6" width="11.375" style="355" customWidth="1"/>
  </cols>
  <sheetData>
    <row r="1" ht="13.5" thickBot="1"/>
    <row r="2" spans="1:6" ht="12.75">
      <c r="A2" s="58"/>
      <c r="B2" s="59"/>
      <c r="C2" s="59"/>
      <c r="D2" s="59"/>
      <c r="E2" s="59"/>
      <c r="F2" s="358"/>
    </row>
    <row r="3" spans="1:6" ht="12.75">
      <c r="A3" s="369" t="s">
        <v>33</v>
      </c>
      <c r="B3" s="370"/>
      <c r="C3" s="370"/>
      <c r="D3" s="370"/>
      <c r="E3" s="370"/>
      <c r="F3" s="371"/>
    </row>
    <row r="4" spans="1:6" ht="12" customHeight="1">
      <c r="A4" s="61"/>
      <c r="B4" s="62"/>
      <c r="C4" s="62"/>
      <c r="D4" s="62"/>
      <c r="E4" s="62"/>
      <c r="F4" s="359"/>
    </row>
    <row r="5" spans="1:6" ht="18">
      <c r="A5" s="372" t="s">
        <v>34</v>
      </c>
      <c r="B5" s="373"/>
      <c r="C5" s="373"/>
      <c r="D5" s="373"/>
      <c r="E5" s="373"/>
      <c r="F5" s="374"/>
    </row>
    <row r="6" spans="1:9" ht="12.75">
      <c r="A6" s="378" t="s">
        <v>75</v>
      </c>
      <c r="B6" s="379"/>
      <c r="C6" s="379"/>
      <c r="D6" s="379"/>
      <c r="E6" s="379"/>
      <c r="F6" s="380"/>
      <c r="G6" s="60"/>
      <c r="H6" s="60"/>
      <c r="I6" s="60"/>
    </row>
    <row r="7" spans="1:6" ht="12.75">
      <c r="A7" s="61"/>
      <c r="B7" s="62"/>
      <c r="C7" s="62"/>
      <c r="D7" s="62"/>
      <c r="E7" s="62"/>
      <c r="F7" s="359"/>
    </row>
    <row r="8" spans="1:9" ht="18">
      <c r="A8" s="366" t="s">
        <v>257</v>
      </c>
      <c r="B8" s="367"/>
      <c r="C8" s="367"/>
      <c r="D8" s="367"/>
      <c r="E8" s="367"/>
      <c r="F8" s="368"/>
      <c r="G8" s="63"/>
      <c r="H8" s="63"/>
      <c r="I8" s="63"/>
    </row>
    <row r="9" spans="1:6" ht="15">
      <c r="A9" s="375" t="s">
        <v>440</v>
      </c>
      <c r="B9" s="376"/>
      <c r="C9" s="376"/>
      <c r="D9" s="376"/>
      <c r="E9" s="376"/>
      <c r="F9" s="377"/>
    </row>
    <row r="10" spans="1:6" ht="12.75">
      <c r="A10" s="61"/>
      <c r="B10" s="62"/>
      <c r="C10" s="62"/>
      <c r="D10" s="62"/>
      <c r="E10" s="62"/>
      <c r="F10" s="359"/>
    </row>
    <row r="11" spans="1:9" ht="15.75">
      <c r="A11" s="61"/>
      <c r="B11" s="62"/>
      <c r="C11" s="62"/>
      <c r="D11" s="62"/>
      <c r="E11" s="62"/>
      <c r="F11" s="359"/>
      <c r="G11" s="64"/>
      <c r="H11" s="64"/>
      <c r="I11" s="64"/>
    </row>
    <row r="12" spans="1:6" ht="15">
      <c r="A12" s="61"/>
      <c r="B12" s="65"/>
      <c r="C12" s="66" t="s">
        <v>35</v>
      </c>
      <c r="D12" s="102">
        <f>SUM(E18:E36)</f>
        <v>52</v>
      </c>
      <c r="E12" s="62"/>
      <c r="F12" s="359"/>
    </row>
    <row r="13" spans="1:6" ht="12.75">
      <c r="A13" s="61"/>
      <c r="B13" s="62"/>
      <c r="C13" s="62"/>
      <c r="D13" s="62"/>
      <c r="E13" s="62"/>
      <c r="F13" s="359"/>
    </row>
    <row r="14" spans="1:6" ht="12.75">
      <c r="A14" s="116"/>
      <c r="B14" s="117"/>
      <c r="C14" s="117" t="s">
        <v>36</v>
      </c>
      <c r="D14" s="117"/>
      <c r="E14" s="117"/>
      <c r="F14" s="360"/>
    </row>
    <row r="15" spans="1:6" ht="12.75">
      <c r="A15" s="61"/>
      <c r="B15" s="62"/>
      <c r="C15" s="62"/>
      <c r="D15" s="62"/>
      <c r="E15" s="62"/>
      <c r="F15" s="359"/>
    </row>
    <row r="16" spans="1:6" ht="12.75">
      <c r="A16" s="61"/>
      <c r="B16" s="68"/>
      <c r="C16" s="68"/>
      <c r="D16" s="68"/>
      <c r="E16" s="68"/>
      <c r="F16" s="361"/>
    </row>
    <row r="17" spans="1:8" ht="13.5" thickBot="1">
      <c r="A17" s="61"/>
      <c r="B17" s="68"/>
      <c r="C17" s="68" t="s">
        <v>76</v>
      </c>
      <c r="D17" s="62"/>
      <c r="E17" s="104">
        <v>2</v>
      </c>
      <c r="F17" s="361"/>
      <c r="G17" s="67"/>
      <c r="H17" s="67"/>
    </row>
    <row r="18" spans="1:8" ht="13.5" thickTop="1">
      <c r="A18" s="61"/>
      <c r="B18" s="68"/>
      <c r="C18" s="154" t="s">
        <v>286</v>
      </c>
      <c r="D18" s="70" t="s">
        <v>188</v>
      </c>
      <c r="E18" s="104">
        <v>2</v>
      </c>
      <c r="F18" s="361">
        <f>E18-1</f>
        <v>1</v>
      </c>
      <c r="G18" s="67"/>
      <c r="H18" s="67"/>
    </row>
    <row r="19" spans="1:8" ht="12.75">
      <c r="A19" s="61"/>
      <c r="B19" s="68"/>
      <c r="C19" s="156" t="s">
        <v>128</v>
      </c>
      <c r="D19" s="71" t="s">
        <v>310</v>
      </c>
      <c r="E19" s="104">
        <v>7</v>
      </c>
      <c r="F19" s="361">
        <f aca="true" t="shared" si="0" ref="F19:F25">E19-1</f>
        <v>6</v>
      </c>
      <c r="G19" s="67"/>
      <c r="H19" s="321">
        <f>COUNTIF(E19,3)</f>
        <v>0</v>
      </c>
    </row>
    <row r="20" spans="1:8" ht="12.75">
      <c r="A20" s="61"/>
      <c r="B20" s="68"/>
      <c r="C20" s="156" t="s">
        <v>37</v>
      </c>
      <c r="D20" s="71" t="s">
        <v>357</v>
      </c>
      <c r="E20" s="104">
        <v>12</v>
      </c>
      <c r="F20" s="361">
        <f t="shared" si="0"/>
        <v>11</v>
      </c>
      <c r="G20" s="67"/>
      <c r="H20" s="67"/>
    </row>
    <row r="21" spans="1:8" ht="12.75">
      <c r="A21" s="61"/>
      <c r="B21" s="68"/>
      <c r="C21" s="156" t="s">
        <v>211</v>
      </c>
      <c r="D21" s="71" t="s">
        <v>265</v>
      </c>
      <c r="E21" s="104">
        <v>3</v>
      </c>
      <c r="F21" s="361">
        <f>E21*(E21-1)/2</f>
        <v>3</v>
      </c>
      <c r="G21" s="67"/>
      <c r="H21" s="67"/>
    </row>
    <row r="22" spans="1:6" ht="12.75">
      <c r="A22" s="61"/>
      <c r="B22" s="68"/>
      <c r="C22" s="155" t="s">
        <v>38</v>
      </c>
      <c r="D22" s="73" t="s">
        <v>299</v>
      </c>
      <c r="E22" s="104">
        <v>8</v>
      </c>
      <c r="F22" s="361">
        <f t="shared" si="0"/>
        <v>7</v>
      </c>
    </row>
    <row r="23" spans="1:8" ht="12.75">
      <c r="A23" s="61"/>
      <c r="B23" s="62"/>
      <c r="C23" s="155" t="s">
        <v>213</v>
      </c>
      <c r="D23" s="73" t="s">
        <v>297</v>
      </c>
      <c r="E23" s="105">
        <v>5</v>
      </c>
      <c r="F23" s="361">
        <f t="shared" si="0"/>
        <v>4</v>
      </c>
      <c r="G23" s="69"/>
      <c r="H23" s="109"/>
    </row>
    <row r="24" spans="1:8" ht="12.75">
      <c r="A24" s="61"/>
      <c r="B24" s="62"/>
      <c r="C24" s="155" t="s">
        <v>48</v>
      </c>
      <c r="D24" s="73" t="s">
        <v>298</v>
      </c>
      <c r="E24" s="105">
        <v>5</v>
      </c>
      <c r="F24" s="361">
        <f t="shared" si="0"/>
        <v>4</v>
      </c>
      <c r="G24" s="69"/>
      <c r="H24" s="109"/>
    </row>
    <row r="25" spans="1:8" ht="13.5" thickBot="1">
      <c r="A25" s="61"/>
      <c r="B25" s="62"/>
      <c r="C25" s="274" t="s">
        <v>214</v>
      </c>
      <c r="D25" s="275" t="s">
        <v>222</v>
      </c>
      <c r="E25" s="105">
        <v>4</v>
      </c>
      <c r="F25" s="361">
        <f t="shared" si="0"/>
        <v>3</v>
      </c>
      <c r="G25" s="69"/>
      <c r="H25" s="109"/>
    </row>
    <row r="26" spans="1:8" ht="13.5" thickTop="1">
      <c r="A26" s="61"/>
      <c r="B26" s="62"/>
      <c r="C26" s="97"/>
      <c r="D26" s="62"/>
      <c r="E26" s="105"/>
      <c r="F26" s="359"/>
      <c r="G26" s="69"/>
      <c r="H26" s="109"/>
    </row>
    <row r="27" spans="1:8" ht="13.5" thickBot="1">
      <c r="A27" s="61"/>
      <c r="B27" s="62"/>
      <c r="C27" s="68" t="s">
        <v>283</v>
      </c>
      <c r="D27" s="62"/>
      <c r="E27" s="105"/>
      <c r="F27" s="359"/>
      <c r="G27" s="69"/>
      <c r="H27" s="109"/>
    </row>
    <row r="28" spans="1:8" ht="14.25" thickBot="1" thickTop="1">
      <c r="A28" s="61"/>
      <c r="B28" s="62"/>
      <c r="C28" s="313"/>
      <c r="D28" s="314" t="s">
        <v>277</v>
      </c>
      <c r="E28" s="105">
        <v>3</v>
      </c>
      <c r="F28" s="361">
        <f>E28*(E28-1)/2</f>
        <v>3</v>
      </c>
      <c r="G28" s="69"/>
      <c r="H28" s="109"/>
    </row>
    <row r="29" spans="1:6" ht="13.5" thickTop="1">
      <c r="A29" s="61"/>
      <c r="B29" s="62"/>
      <c r="C29" s="62"/>
      <c r="D29" s="62"/>
      <c r="E29" s="106"/>
      <c r="F29" s="359">
        <f>SUM(F18:F28)</f>
        <v>42</v>
      </c>
    </row>
    <row r="30" spans="1:6" ht="13.5" thickBot="1">
      <c r="A30" s="61"/>
      <c r="B30" s="62"/>
      <c r="C30" s="68" t="s">
        <v>163</v>
      </c>
      <c r="D30" s="68"/>
      <c r="E30" s="106"/>
      <c r="F30" s="359"/>
    </row>
    <row r="31" spans="1:6" ht="13.5" thickTop="1">
      <c r="A31" s="61"/>
      <c r="B31" s="62"/>
      <c r="C31" s="154" t="s">
        <v>164</v>
      </c>
      <c r="D31" s="70" t="s">
        <v>188</v>
      </c>
      <c r="E31" s="106">
        <v>2</v>
      </c>
      <c r="F31" s="361">
        <v>5</v>
      </c>
    </row>
    <row r="32" spans="1:6" ht="13.5" thickBot="1">
      <c r="A32" s="61"/>
      <c r="B32" s="62"/>
      <c r="C32" s="190"/>
      <c r="D32" s="191" t="s">
        <v>364</v>
      </c>
      <c r="E32" s="106"/>
      <c r="F32" s="359"/>
    </row>
    <row r="33" spans="1:6" ht="12.75">
      <c r="A33" s="61"/>
      <c r="B33" s="62"/>
      <c r="C33" s="156" t="s">
        <v>165</v>
      </c>
      <c r="D33" s="71" t="s">
        <v>258</v>
      </c>
      <c r="E33" s="106">
        <v>0</v>
      </c>
      <c r="F33" s="361">
        <v>1</v>
      </c>
    </row>
    <row r="34" spans="1:6" ht="13.5" thickBot="1">
      <c r="A34" s="61"/>
      <c r="B34" s="62"/>
      <c r="C34" s="190"/>
      <c r="D34" s="191" t="s">
        <v>228</v>
      </c>
      <c r="E34" s="106"/>
      <c r="F34" s="359"/>
    </row>
    <row r="35" spans="1:6" ht="12.75">
      <c r="A35" s="61"/>
      <c r="B35" s="62"/>
      <c r="C35" s="156" t="s">
        <v>216</v>
      </c>
      <c r="D35" s="71" t="s">
        <v>358</v>
      </c>
      <c r="E35" s="106">
        <v>1</v>
      </c>
      <c r="F35" s="359">
        <v>4</v>
      </c>
    </row>
    <row r="36" spans="1:6" ht="13.5" thickBot="1">
      <c r="A36" s="61"/>
      <c r="B36" s="62"/>
      <c r="C36" s="192"/>
      <c r="D36" s="193" t="s">
        <v>359</v>
      </c>
      <c r="E36" s="106"/>
      <c r="F36" s="359"/>
    </row>
    <row r="37" spans="1:6" ht="13.5" thickTop="1">
      <c r="A37" s="61"/>
      <c r="B37" s="62"/>
      <c r="C37" s="97"/>
      <c r="D37" s="62"/>
      <c r="E37" s="106"/>
      <c r="F37" s="359"/>
    </row>
    <row r="38" spans="1:6" ht="13.5" thickBot="1">
      <c r="A38" s="61"/>
      <c r="B38" s="62"/>
      <c r="C38" s="68" t="s">
        <v>284</v>
      </c>
      <c r="D38" s="68"/>
      <c r="E38" s="106"/>
      <c r="F38" s="359"/>
    </row>
    <row r="39" spans="1:6" ht="13.5" thickTop="1">
      <c r="A39" s="61"/>
      <c r="B39" s="62"/>
      <c r="C39" s="154"/>
      <c r="D39" s="70" t="s">
        <v>361</v>
      </c>
      <c r="E39" s="106">
        <v>4</v>
      </c>
      <c r="F39" s="359">
        <v>1</v>
      </c>
    </row>
    <row r="40" spans="1:6" ht="13.5" thickBot="1">
      <c r="A40" s="61"/>
      <c r="B40" s="62"/>
      <c r="C40" s="192"/>
      <c r="D40" s="193" t="s">
        <v>360</v>
      </c>
      <c r="E40" s="106"/>
      <c r="F40" s="359"/>
    </row>
    <row r="41" spans="1:6" ht="13.5" thickTop="1">
      <c r="A41" s="61"/>
      <c r="B41" s="62"/>
      <c r="C41" s="62"/>
      <c r="D41" s="62"/>
      <c r="E41" s="106"/>
      <c r="F41" s="359">
        <f>SUM(F31:F40)</f>
        <v>11</v>
      </c>
    </row>
    <row r="42" spans="1:6" ht="12.75">
      <c r="A42" s="61"/>
      <c r="B42" s="62"/>
      <c r="C42" s="322" t="s">
        <v>439</v>
      </c>
      <c r="D42" s="135"/>
      <c r="E42" s="135"/>
      <c r="F42" s="359"/>
    </row>
    <row r="43" spans="1:6" ht="13.5" thickBot="1">
      <c r="A43" s="74"/>
      <c r="B43" s="75"/>
      <c r="C43" s="75"/>
      <c r="D43" s="75"/>
      <c r="E43" s="75"/>
      <c r="F43" s="362"/>
    </row>
    <row r="45" ht="12.75">
      <c r="A45" s="76"/>
    </row>
    <row r="46" ht="12.75">
      <c r="A46" s="2"/>
    </row>
    <row r="47" ht="12.75">
      <c r="A47" s="77"/>
    </row>
  </sheetData>
  <sheetProtection/>
  <mergeCells count="5">
    <mergeCell ref="A8:F8"/>
    <mergeCell ref="A3:F3"/>
    <mergeCell ref="A5:F5"/>
    <mergeCell ref="A9:F9"/>
    <mergeCell ref="A6:F6"/>
  </mergeCells>
  <printOptions/>
  <pageMargins left="0.787401575" right="0.787401575" top="0.984251969" bottom="0.984251969" header="0.4921259845" footer="0.4921259845"/>
  <pageSetup horizontalDpi="600" verticalDpi="600" orientation="portrait" paperSize="9" r:id="rId4"/>
  <ignoredErrors>
    <ignoredError sqref="F21" formula="1"/>
  </ignoredErrors>
  <drawing r:id="rId3"/>
  <legacyDrawing r:id="rId2"/>
  <oleObjects>
    <oleObject progId="" shapeId="815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I296"/>
  <sheetViews>
    <sheetView showGridLines="0" zoomScalePageLayoutView="0" workbookViewId="0" topLeftCell="A1">
      <selection activeCell="A1" sqref="A1"/>
    </sheetView>
  </sheetViews>
  <sheetFormatPr defaultColWidth="11.37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5.375" style="1" customWidth="1"/>
    <col min="8" max="16384" width="11.375" style="1" customWidth="1"/>
  </cols>
  <sheetData>
    <row r="1" ht="6.75" customHeight="1" thickBot="1"/>
    <row r="2" spans="2:8" s="10" customFormat="1" ht="16.5" customHeight="1" thickTop="1">
      <c r="B2" s="400" t="s">
        <v>259</v>
      </c>
      <c r="C2" s="401"/>
      <c r="D2" s="401"/>
      <c r="E2" s="174"/>
      <c r="F2" s="8"/>
      <c r="G2" s="118"/>
      <c r="H2" s="118"/>
    </row>
    <row r="3" spans="2:8" s="10" customFormat="1" ht="6.75" customHeight="1">
      <c r="B3" s="407" t="s">
        <v>4</v>
      </c>
      <c r="C3" s="8"/>
      <c r="D3" s="8"/>
      <c r="E3" s="14"/>
      <c r="F3" s="99"/>
      <c r="G3" s="118"/>
      <c r="H3" s="118"/>
    </row>
    <row r="4" spans="2:8" s="10" customFormat="1" ht="6.75" customHeight="1">
      <c r="B4" s="407"/>
      <c r="C4" s="8"/>
      <c r="D4" s="8"/>
      <c r="E4" s="14"/>
      <c r="F4" s="99"/>
      <c r="G4" s="118"/>
      <c r="H4" s="118"/>
    </row>
    <row r="5" spans="2:8" s="10" customFormat="1" ht="6.75" customHeight="1">
      <c r="B5" s="408" t="s">
        <v>272</v>
      </c>
      <c r="C5" s="8"/>
      <c r="D5" s="8"/>
      <c r="E5" s="14"/>
      <c r="F5" s="99"/>
      <c r="G5" s="118"/>
      <c r="H5" s="118"/>
    </row>
    <row r="6" spans="2:8" s="10" customFormat="1" ht="6.75" customHeight="1" thickBot="1">
      <c r="B6" s="409"/>
      <c r="C6" s="15"/>
      <c r="D6" s="15"/>
      <c r="E6" s="16"/>
      <c r="F6" s="99"/>
      <c r="G6" s="118"/>
      <c r="H6" s="118"/>
    </row>
    <row r="7" spans="1:5" ht="6.75" customHeight="1">
      <c r="A7" s="1"/>
      <c r="B7" s="110"/>
      <c r="C7" s="393" t="s">
        <v>188</v>
      </c>
      <c r="D7" s="8"/>
      <c r="E7" s="14"/>
    </row>
    <row r="8" spans="1:5" ht="6.75" customHeight="1">
      <c r="A8" s="1"/>
      <c r="B8" s="110"/>
      <c r="C8" s="394"/>
      <c r="D8" s="8"/>
      <c r="E8" s="14"/>
    </row>
    <row r="9" spans="1:5" ht="6.75" customHeight="1">
      <c r="A9" s="1"/>
      <c r="B9" s="17"/>
      <c r="C9" s="11"/>
      <c r="D9" s="8"/>
      <c r="E9" s="14"/>
    </row>
    <row r="10" spans="1:5" ht="6.75" customHeight="1">
      <c r="A10" s="1"/>
      <c r="B10" s="17"/>
      <c r="C10" s="9"/>
      <c r="D10" s="8"/>
      <c r="E10" s="14"/>
    </row>
    <row r="11" spans="1:5" ht="6.75" customHeight="1">
      <c r="A11" s="1"/>
      <c r="B11" s="110"/>
      <c r="C11" s="9"/>
      <c r="D11" s="382" t="s">
        <v>190</v>
      </c>
      <c r="E11" s="14"/>
    </row>
    <row r="12" spans="1:5" ht="6.75" customHeight="1">
      <c r="A12" s="1"/>
      <c r="B12" s="110"/>
      <c r="C12" s="9"/>
      <c r="D12" s="396"/>
      <c r="E12" s="14"/>
    </row>
    <row r="13" spans="1:5" ht="6.75" customHeight="1">
      <c r="A13" s="1"/>
      <c r="B13" s="17"/>
      <c r="C13" s="9"/>
      <c r="D13" s="381" t="s">
        <v>301</v>
      </c>
      <c r="E13" s="14"/>
    </row>
    <row r="14" spans="1:5" ht="6.75" customHeight="1">
      <c r="A14" s="1"/>
      <c r="B14" s="17"/>
      <c r="C14" s="9"/>
      <c r="D14" s="382"/>
      <c r="E14" s="14"/>
    </row>
    <row r="15" spans="1:5" ht="6.75" customHeight="1">
      <c r="A15" s="1"/>
      <c r="B15" s="110"/>
      <c r="C15" s="398" t="s">
        <v>300</v>
      </c>
      <c r="D15" s="8"/>
      <c r="E15" s="14"/>
    </row>
    <row r="16" spans="1:5" ht="6.75" customHeight="1">
      <c r="A16" s="1"/>
      <c r="B16" s="110"/>
      <c r="C16" s="399"/>
      <c r="D16" s="8"/>
      <c r="E16" s="14"/>
    </row>
    <row r="17" spans="1:5" ht="6.75" customHeight="1" thickBot="1">
      <c r="A17" s="1"/>
      <c r="B17" s="111"/>
      <c r="C17" s="21"/>
      <c r="D17" s="112"/>
      <c r="E17" s="113"/>
    </row>
    <row r="18" spans="1:5" ht="6.75" customHeight="1" thickTop="1">
      <c r="A18" s="1"/>
      <c r="B18" s="276"/>
      <c r="C18" s="8"/>
      <c r="D18" s="23"/>
      <c r="E18" s="99"/>
    </row>
    <row r="19" spans="1:5" ht="6.75" customHeight="1" thickBot="1">
      <c r="A19" s="1"/>
      <c r="B19" s="276"/>
      <c r="C19" s="8"/>
      <c r="D19" s="23"/>
      <c r="E19" s="99"/>
    </row>
    <row r="20" spans="2:8" s="10" customFormat="1" ht="16.5" customHeight="1" thickTop="1">
      <c r="B20" s="400" t="s">
        <v>259</v>
      </c>
      <c r="C20" s="401"/>
      <c r="D20" s="401"/>
      <c r="E20" s="174"/>
      <c r="F20" s="99"/>
      <c r="G20" s="118"/>
      <c r="H20" s="118"/>
    </row>
    <row r="21" spans="2:5" s="10" customFormat="1" ht="6.75" customHeight="1">
      <c r="B21" s="407" t="s">
        <v>4</v>
      </c>
      <c r="C21" s="8"/>
      <c r="D21" s="8"/>
      <c r="E21" s="14"/>
    </row>
    <row r="22" spans="2:5" s="10" customFormat="1" ht="6.75" customHeight="1">
      <c r="B22" s="407"/>
      <c r="C22" s="8"/>
      <c r="D22" s="8"/>
      <c r="E22" s="14"/>
    </row>
    <row r="23" spans="2:5" s="10" customFormat="1" ht="6.75" customHeight="1">
      <c r="B23" s="408" t="s">
        <v>129</v>
      </c>
      <c r="C23" s="8"/>
      <c r="D23" s="8"/>
      <c r="E23" s="14"/>
    </row>
    <row r="24" spans="2:5" s="10" customFormat="1" ht="6.75" customHeight="1" thickBot="1">
      <c r="B24" s="409"/>
      <c r="C24" s="15"/>
      <c r="D24" s="15"/>
      <c r="E24" s="16"/>
    </row>
    <row r="25" spans="2:5" s="10" customFormat="1" ht="6.75" customHeight="1">
      <c r="B25" s="13"/>
      <c r="C25" s="8"/>
      <c r="D25" s="8"/>
      <c r="E25" s="14"/>
    </row>
    <row r="26" spans="2:5" s="10" customFormat="1" ht="6.75" customHeight="1">
      <c r="B26" s="13"/>
      <c r="C26" s="393" t="s">
        <v>309</v>
      </c>
      <c r="D26" s="8"/>
      <c r="E26" s="14"/>
    </row>
    <row r="27" spans="2:5" s="10" customFormat="1" ht="6.75" customHeight="1">
      <c r="B27" s="13"/>
      <c r="C27" s="394"/>
      <c r="D27" s="8"/>
      <c r="E27" s="277"/>
    </row>
    <row r="28" spans="2:5" s="10" customFormat="1" ht="6.75" customHeight="1">
      <c r="B28" s="17"/>
      <c r="C28" s="278"/>
      <c r="D28" s="8"/>
      <c r="E28" s="277"/>
    </row>
    <row r="29" spans="2:5" s="10" customFormat="1" ht="6.75" customHeight="1">
      <c r="B29" s="279"/>
      <c r="C29" s="280"/>
      <c r="D29" s="8"/>
      <c r="E29" s="277"/>
    </row>
    <row r="30" spans="2:6" s="10" customFormat="1" ht="6.75" customHeight="1">
      <c r="B30" s="17"/>
      <c r="C30" s="280"/>
      <c r="D30" s="382" t="s">
        <v>316</v>
      </c>
      <c r="E30" s="277"/>
      <c r="F30" s="284"/>
    </row>
    <row r="31" spans="2:6" s="10" customFormat="1" ht="6.75" customHeight="1">
      <c r="B31" s="279"/>
      <c r="C31" s="280"/>
      <c r="D31" s="396"/>
      <c r="E31" s="277"/>
      <c r="F31" s="285"/>
    </row>
    <row r="32" spans="2:6" s="10" customFormat="1" ht="6.75" customHeight="1">
      <c r="B32" s="383" t="s">
        <v>310</v>
      </c>
      <c r="C32" s="280"/>
      <c r="D32" s="395" t="s">
        <v>217</v>
      </c>
      <c r="E32" s="277"/>
      <c r="F32" s="284"/>
    </row>
    <row r="33" spans="2:6" s="10" customFormat="1" ht="6.75" customHeight="1">
      <c r="B33" s="384"/>
      <c r="C33" s="9"/>
      <c r="D33" s="385"/>
      <c r="E33" s="277"/>
      <c r="F33" s="284"/>
    </row>
    <row r="34" spans="2:6" s="10" customFormat="1" ht="6.75" customHeight="1">
      <c r="B34" s="18"/>
      <c r="C34" s="398" t="s">
        <v>316</v>
      </c>
      <c r="D34" s="9"/>
      <c r="E34" s="277"/>
      <c r="F34" s="286"/>
    </row>
    <row r="35" spans="2:6" s="10" customFormat="1" ht="6.75" customHeight="1">
      <c r="B35" s="18"/>
      <c r="C35" s="399"/>
      <c r="D35" s="9"/>
      <c r="E35" s="277"/>
      <c r="F35" s="286"/>
    </row>
    <row r="36" spans="2:6" s="10" customFormat="1" ht="6.75" customHeight="1">
      <c r="B36" s="387" t="s">
        <v>311</v>
      </c>
      <c r="C36" s="381" t="s">
        <v>317</v>
      </c>
      <c r="D36" s="9"/>
      <c r="E36" s="277"/>
      <c r="F36" s="284"/>
    </row>
    <row r="37" spans="2:6" s="10" customFormat="1" ht="6.75" customHeight="1">
      <c r="B37" s="388"/>
      <c r="C37" s="382"/>
      <c r="D37" s="9"/>
      <c r="E37" s="277"/>
      <c r="F37" s="284"/>
    </row>
    <row r="38" spans="2:6" s="10" customFormat="1" ht="6.75" customHeight="1">
      <c r="B38" s="281"/>
      <c r="C38" s="282"/>
      <c r="D38" s="9"/>
      <c r="E38" s="404" t="s">
        <v>316</v>
      </c>
      <c r="F38" s="284"/>
    </row>
    <row r="39" spans="2:6" s="10" customFormat="1" ht="6.75" customHeight="1">
      <c r="B39" s="17"/>
      <c r="C39" s="282"/>
      <c r="D39" s="9"/>
      <c r="E39" s="405"/>
      <c r="F39" s="284"/>
    </row>
    <row r="40" spans="2:6" s="10" customFormat="1" ht="6.75" customHeight="1">
      <c r="B40" s="383" t="s">
        <v>312</v>
      </c>
      <c r="C40" s="282"/>
      <c r="D40" s="9"/>
      <c r="E40" s="406" t="s">
        <v>324</v>
      </c>
      <c r="F40" s="284"/>
    </row>
    <row r="41" spans="2:6" s="10" customFormat="1" ht="6.75" customHeight="1">
      <c r="B41" s="384"/>
      <c r="C41" s="8"/>
      <c r="D41" s="9"/>
      <c r="E41" s="404"/>
      <c r="F41" s="284"/>
    </row>
    <row r="42" spans="2:6" s="10" customFormat="1" ht="6.75" customHeight="1">
      <c r="B42" s="18"/>
      <c r="C42" s="393" t="s">
        <v>318</v>
      </c>
      <c r="D42" s="9"/>
      <c r="E42" s="277"/>
      <c r="F42" s="287"/>
    </row>
    <row r="43" spans="2:6" s="10" customFormat="1" ht="6.75" customHeight="1">
      <c r="B43" s="18"/>
      <c r="C43" s="394"/>
      <c r="D43" s="9"/>
      <c r="E43" s="277"/>
      <c r="F43" s="287"/>
    </row>
    <row r="44" spans="2:6" s="10" customFormat="1" ht="6.75" customHeight="1">
      <c r="B44" s="387" t="s">
        <v>313</v>
      </c>
      <c r="C44" s="395" t="s">
        <v>319</v>
      </c>
      <c r="D44" s="9"/>
      <c r="E44" s="277"/>
      <c r="F44" s="284"/>
    </row>
    <row r="45" spans="2:6" s="10" customFormat="1" ht="6.75" customHeight="1">
      <c r="B45" s="388"/>
      <c r="C45" s="385"/>
      <c r="D45" s="9"/>
      <c r="E45" s="277"/>
      <c r="F45" s="287"/>
    </row>
    <row r="46" spans="2:6" s="10" customFormat="1" ht="6.75" customHeight="1">
      <c r="B46" s="13"/>
      <c r="C46" s="280"/>
      <c r="D46" s="385" t="s">
        <v>318</v>
      </c>
      <c r="E46" s="277"/>
      <c r="F46" s="99"/>
    </row>
    <row r="47" spans="2:6" s="10" customFormat="1" ht="6.75" customHeight="1">
      <c r="B47" s="283"/>
      <c r="C47" s="280"/>
      <c r="D47" s="386"/>
      <c r="E47" s="277"/>
      <c r="F47" s="99"/>
    </row>
    <row r="48" spans="2:6" s="10" customFormat="1" ht="6.75" customHeight="1">
      <c r="B48" s="383" t="s">
        <v>314</v>
      </c>
      <c r="C48" s="280"/>
      <c r="D48" s="381" t="s">
        <v>323</v>
      </c>
      <c r="E48" s="277"/>
      <c r="F48" s="99"/>
    </row>
    <row r="49" spans="2:6" s="10" customFormat="1" ht="6.75" customHeight="1">
      <c r="B49" s="384"/>
      <c r="C49" s="9"/>
      <c r="D49" s="382"/>
      <c r="E49" s="277"/>
      <c r="F49" s="99"/>
    </row>
    <row r="50" spans="2:6" s="10" customFormat="1" ht="6.75" customHeight="1">
      <c r="B50" s="18"/>
      <c r="C50" s="398" t="s">
        <v>320</v>
      </c>
      <c r="D50" s="8"/>
      <c r="E50" s="277"/>
      <c r="F50" s="99"/>
    </row>
    <row r="51" spans="2:6" s="10" customFormat="1" ht="6.75" customHeight="1">
      <c r="B51" s="18"/>
      <c r="C51" s="399"/>
      <c r="D51" s="8"/>
      <c r="E51" s="277"/>
      <c r="F51" s="99"/>
    </row>
    <row r="52" spans="2:6" s="10" customFormat="1" ht="6.75" customHeight="1">
      <c r="B52" s="387" t="s">
        <v>315</v>
      </c>
      <c r="C52" s="381" t="s">
        <v>321</v>
      </c>
      <c r="D52" s="8"/>
      <c r="E52" s="277"/>
      <c r="F52" s="99"/>
    </row>
    <row r="53" spans="2:6" s="10" customFormat="1" ht="6.75" customHeight="1">
      <c r="B53" s="388"/>
      <c r="C53" s="382"/>
      <c r="D53" s="8"/>
      <c r="E53" s="277"/>
      <c r="F53" s="99"/>
    </row>
    <row r="54" spans="2:6" s="10" customFormat="1" ht="6.75" customHeight="1" thickBot="1">
      <c r="B54" s="19"/>
      <c r="C54" s="20"/>
      <c r="D54" s="21"/>
      <c r="E54" s="22"/>
      <c r="F54" s="99"/>
    </row>
    <row r="55" spans="1:5" ht="6.75" customHeight="1" thickTop="1">
      <c r="A55" s="1"/>
      <c r="B55" s="276"/>
      <c r="C55" s="8"/>
      <c r="D55" s="23"/>
      <c r="E55" s="99"/>
    </row>
    <row r="56" spans="1:5" ht="6.75" customHeight="1" thickBot="1">
      <c r="A56" s="1"/>
      <c r="B56" s="276"/>
      <c r="C56" s="8"/>
      <c r="D56" s="23"/>
      <c r="E56" s="99"/>
    </row>
    <row r="57" spans="2:6" s="10" customFormat="1" ht="16.5" customHeight="1" thickTop="1">
      <c r="B57" s="400" t="s">
        <v>259</v>
      </c>
      <c r="C57" s="401"/>
      <c r="D57" s="401"/>
      <c r="E57" s="311"/>
      <c r="F57" s="174"/>
    </row>
    <row r="58" spans="2:6" s="10" customFormat="1" ht="6.75" customHeight="1">
      <c r="B58" s="407" t="s">
        <v>4</v>
      </c>
      <c r="C58" s="302"/>
      <c r="D58" s="8"/>
      <c r="E58" s="8"/>
      <c r="F58" s="14"/>
    </row>
    <row r="59" spans="2:6" s="10" customFormat="1" ht="6.75" customHeight="1">
      <c r="B59" s="407"/>
      <c r="C59" s="302"/>
      <c r="D59" s="8"/>
      <c r="E59" s="8"/>
      <c r="F59" s="14"/>
    </row>
    <row r="60" spans="2:6" s="10" customFormat="1" ht="6.75" customHeight="1">
      <c r="B60" s="408" t="s">
        <v>273</v>
      </c>
      <c r="C60" s="302"/>
      <c r="D60" s="8"/>
      <c r="E60" s="8"/>
      <c r="F60" s="14"/>
    </row>
    <row r="61" spans="2:6" s="10" customFormat="1" ht="6.75" customHeight="1" thickBot="1">
      <c r="B61" s="409"/>
      <c r="C61" s="303"/>
      <c r="D61" s="15"/>
      <c r="E61" s="15"/>
      <c r="F61" s="16"/>
    </row>
    <row r="62" spans="2:6" s="10" customFormat="1" ht="6.75" customHeight="1">
      <c r="B62" s="304"/>
      <c r="C62" s="305"/>
      <c r="D62" s="8"/>
      <c r="E62" s="8"/>
      <c r="F62" s="14"/>
    </row>
    <row r="63" spans="2:6" s="10" customFormat="1" ht="6.75" customHeight="1">
      <c r="B63" s="13"/>
      <c r="C63" s="393" t="s">
        <v>363</v>
      </c>
      <c r="D63" s="8"/>
      <c r="E63" s="8"/>
      <c r="F63" s="14"/>
    </row>
    <row r="64" spans="2:6" s="10" customFormat="1" ht="6.75" customHeight="1">
      <c r="B64" s="17"/>
      <c r="C64" s="394"/>
      <c r="D64" s="8"/>
      <c r="E64" s="8"/>
      <c r="F64" s="14"/>
    </row>
    <row r="65" spans="2:6" s="10" customFormat="1" ht="6.75" customHeight="1">
      <c r="B65" s="17"/>
      <c r="C65" s="11"/>
      <c r="D65" s="8"/>
      <c r="E65" s="8"/>
      <c r="F65" s="14"/>
    </row>
    <row r="66" spans="2:6" s="10" customFormat="1" ht="6.75" customHeight="1">
      <c r="B66" s="17"/>
      <c r="C66" s="280"/>
      <c r="D66" s="8"/>
      <c r="E66" s="8"/>
      <c r="F66" s="14"/>
    </row>
    <row r="67" spans="2:6" s="10" customFormat="1" ht="6.75" customHeight="1">
      <c r="B67" s="17"/>
      <c r="C67" s="280"/>
      <c r="D67" s="8"/>
      <c r="E67" s="8"/>
      <c r="F67" s="14"/>
    </row>
    <row r="68" spans="2:6" s="10" customFormat="1" ht="6.75" customHeight="1">
      <c r="B68" s="17"/>
      <c r="C68" s="280"/>
      <c r="D68" s="382" t="s">
        <v>382</v>
      </c>
      <c r="E68" s="8"/>
      <c r="F68" s="14"/>
    </row>
    <row r="69" spans="2:6" s="10" customFormat="1" ht="6.75" customHeight="1">
      <c r="B69" s="17"/>
      <c r="C69" s="280"/>
      <c r="D69" s="396"/>
      <c r="E69" s="8"/>
      <c r="F69" s="277"/>
    </row>
    <row r="70" spans="2:6" s="10" customFormat="1" ht="6.75" customHeight="1">
      <c r="B70" s="383" t="s">
        <v>364</v>
      </c>
      <c r="C70" s="280"/>
      <c r="D70" s="395" t="s">
        <v>383</v>
      </c>
      <c r="E70" s="8"/>
      <c r="F70" s="277"/>
    </row>
    <row r="71" spans="2:6" s="10" customFormat="1" ht="6.75" customHeight="1">
      <c r="B71" s="384"/>
      <c r="C71" s="280"/>
      <c r="D71" s="385"/>
      <c r="E71" s="8"/>
      <c r="F71" s="277"/>
    </row>
    <row r="72" spans="2:6" s="10" customFormat="1" ht="6.75" customHeight="1">
      <c r="B72" s="306"/>
      <c r="C72" s="280"/>
      <c r="D72" s="280"/>
      <c r="E72" s="8"/>
      <c r="F72" s="277"/>
    </row>
    <row r="73" spans="2:6" s="10" customFormat="1" ht="6.75" customHeight="1">
      <c r="B73" s="296"/>
      <c r="C73" s="398" t="s">
        <v>380</v>
      </c>
      <c r="D73" s="280"/>
      <c r="E73" s="8"/>
      <c r="F73" s="277"/>
    </row>
    <row r="74" spans="2:6" s="10" customFormat="1" ht="6.75" customHeight="1">
      <c r="B74" s="18"/>
      <c r="C74" s="399"/>
      <c r="D74" s="280"/>
      <c r="E74" s="8"/>
      <c r="F74" s="277"/>
    </row>
    <row r="75" spans="2:6" s="10" customFormat="1" ht="6.75" customHeight="1">
      <c r="B75" s="18"/>
      <c r="C75" s="410" t="s">
        <v>381</v>
      </c>
      <c r="D75" s="280"/>
      <c r="E75" s="8"/>
      <c r="F75" s="277"/>
    </row>
    <row r="76" spans="2:6" s="10" customFormat="1" ht="6.75" customHeight="1">
      <c r="B76" s="387" t="s">
        <v>365</v>
      </c>
      <c r="C76" s="393"/>
      <c r="D76" s="280"/>
      <c r="E76" s="8"/>
      <c r="F76" s="277"/>
    </row>
    <row r="77" spans="2:6" s="10" customFormat="1" ht="6.75" customHeight="1">
      <c r="B77" s="388"/>
      <c r="C77" s="284"/>
      <c r="D77" s="280"/>
      <c r="E77" s="8"/>
      <c r="F77" s="277"/>
    </row>
    <row r="78" spans="2:6" s="10" customFormat="1" ht="6.75" customHeight="1">
      <c r="B78" s="17"/>
      <c r="C78" s="284"/>
      <c r="D78" s="280"/>
      <c r="E78" s="382" t="s">
        <v>384</v>
      </c>
      <c r="F78" s="14"/>
    </row>
    <row r="79" spans="2:6" s="10" customFormat="1" ht="6.75" customHeight="1">
      <c r="B79" s="17"/>
      <c r="C79" s="284"/>
      <c r="D79" s="280"/>
      <c r="E79" s="396"/>
      <c r="F79" s="277"/>
    </row>
    <row r="80" spans="2:6" s="10" customFormat="1" ht="6.75" customHeight="1">
      <c r="B80" s="383" t="s">
        <v>366</v>
      </c>
      <c r="C80" s="284"/>
      <c r="D80" s="280"/>
      <c r="E80" s="395" t="s">
        <v>388</v>
      </c>
      <c r="F80" s="277"/>
    </row>
    <row r="81" spans="2:6" s="10" customFormat="1" ht="6.75" customHeight="1">
      <c r="B81" s="384"/>
      <c r="C81" s="307"/>
      <c r="D81" s="280"/>
      <c r="E81" s="385"/>
      <c r="F81" s="277"/>
    </row>
    <row r="82" spans="2:6" s="10" customFormat="1" ht="6.75" customHeight="1">
      <c r="B82" s="306"/>
      <c r="C82" s="284"/>
      <c r="D82" s="280"/>
      <c r="E82" s="298"/>
      <c r="F82" s="277"/>
    </row>
    <row r="83" spans="2:6" s="10" customFormat="1" ht="6.75" customHeight="1">
      <c r="B83" s="296"/>
      <c r="C83" s="393" t="s">
        <v>377</v>
      </c>
      <c r="D83" s="280"/>
      <c r="E83" s="298"/>
      <c r="F83" s="277"/>
    </row>
    <row r="84" spans="2:6" s="10" customFormat="1" ht="6.75" customHeight="1">
      <c r="B84" s="18"/>
      <c r="C84" s="394"/>
      <c r="D84" s="280"/>
      <c r="E84" s="9"/>
      <c r="F84" s="277"/>
    </row>
    <row r="85" spans="2:6" s="10" customFormat="1" ht="6.75" customHeight="1">
      <c r="B85" s="18"/>
      <c r="C85" s="395" t="s">
        <v>378</v>
      </c>
      <c r="D85" s="9"/>
      <c r="E85" s="9"/>
      <c r="F85" s="277"/>
    </row>
    <row r="86" spans="2:6" s="10" customFormat="1" ht="6.75" customHeight="1">
      <c r="B86" s="387" t="s">
        <v>379</v>
      </c>
      <c r="C86" s="385"/>
      <c r="D86" s="9"/>
      <c r="E86" s="9"/>
      <c r="F86" s="277"/>
    </row>
    <row r="87" spans="2:6" s="10" customFormat="1" ht="6.75" customHeight="1">
      <c r="B87" s="388"/>
      <c r="C87" s="280"/>
      <c r="D87" s="298"/>
      <c r="E87" s="9"/>
      <c r="F87" s="277"/>
    </row>
    <row r="88" spans="2:6" s="10" customFormat="1" ht="6.75" customHeight="1">
      <c r="B88" s="17"/>
      <c r="C88" s="280"/>
      <c r="D88" s="385" t="s">
        <v>384</v>
      </c>
      <c r="E88" s="9"/>
      <c r="F88" s="277"/>
    </row>
    <row r="89" spans="2:6" s="10" customFormat="1" ht="6.75" customHeight="1">
      <c r="B89" s="17"/>
      <c r="C89" s="280"/>
      <c r="D89" s="386"/>
      <c r="E89" s="9"/>
      <c r="F89" s="277"/>
    </row>
    <row r="90" spans="2:6" s="10" customFormat="1" ht="7.5" customHeight="1">
      <c r="B90" s="17"/>
      <c r="C90" s="280"/>
      <c r="D90" s="381" t="s">
        <v>381</v>
      </c>
      <c r="E90" s="9"/>
      <c r="F90" s="277"/>
    </row>
    <row r="91" spans="2:6" s="10" customFormat="1" ht="7.5" customHeight="1">
      <c r="B91" s="17"/>
      <c r="C91" s="280"/>
      <c r="D91" s="382"/>
      <c r="E91" s="9"/>
      <c r="F91" s="277"/>
    </row>
    <row r="92" spans="2:6" s="10" customFormat="1" ht="6.75" customHeight="1">
      <c r="B92" s="13"/>
      <c r="C92" s="280"/>
      <c r="D92" s="115"/>
      <c r="E92" s="9"/>
      <c r="F92" s="277"/>
    </row>
    <row r="93" spans="2:6" s="10" customFormat="1" ht="6.75" customHeight="1">
      <c r="B93" s="13"/>
      <c r="C93" s="398" t="s">
        <v>376</v>
      </c>
      <c r="D93" s="115"/>
      <c r="E93" s="9"/>
      <c r="F93" s="277"/>
    </row>
    <row r="94" spans="2:6" s="10" customFormat="1" ht="6.75" customHeight="1">
      <c r="B94" s="17"/>
      <c r="C94" s="399"/>
      <c r="D94" s="115"/>
      <c r="E94" s="9"/>
      <c r="F94" s="297"/>
    </row>
    <row r="95" spans="2:6" s="10" customFormat="1" ht="6.75" customHeight="1">
      <c r="B95" s="17"/>
      <c r="C95" s="308"/>
      <c r="D95" s="8"/>
      <c r="E95" s="9"/>
      <c r="F95" s="297"/>
    </row>
    <row r="96" spans="2:6" s="10" customFormat="1" ht="6.75" customHeight="1">
      <c r="B96" s="17"/>
      <c r="C96" s="23"/>
      <c r="D96" s="8"/>
      <c r="E96" s="9"/>
      <c r="F96" s="297"/>
    </row>
    <row r="97" spans="2:6" s="10" customFormat="1" ht="6.75" customHeight="1">
      <c r="B97" s="17"/>
      <c r="C97" s="284"/>
      <c r="D97" s="282"/>
      <c r="E97" s="9"/>
      <c r="F97" s="404" t="s">
        <v>385</v>
      </c>
    </row>
    <row r="98" spans="2:6" s="10" customFormat="1" ht="6.75" customHeight="1">
      <c r="B98" s="13"/>
      <c r="C98" s="284"/>
      <c r="D98" s="282"/>
      <c r="E98" s="9"/>
      <c r="F98" s="404"/>
    </row>
    <row r="99" spans="2:6" s="10" customFormat="1" ht="6.75" customHeight="1">
      <c r="B99" s="17"/>
      <c r="C99" s="284"/>
      <c r="D99" s="282"/>
      <c r="E99" s="9"/>
      <c r="F99" s="405"/>
    </row>
    <row r="100" spans="2:6" s="10" customFormat="1" ht="6.75" customHeight="1">
      <c r="B100" s="309"/>
      <c r="C100" s="284"/>
      <c r="D100" s="282"/>
      <c r="E100" s="9"/>
      <c r="F100" s="406" t="s">
        <v>389</v>
      </c>
    </row>
    <row r="101" spans="2:6" s="10" customFormat="1" ht="6.75" customHeight="1">
      <c r="B101" s="309"/>
      <c r="C101" s="284"/>
      <c r="D101" s="282"/>
      <c r="E101" s="9"/>
      <c r="F101" s="404"/>
    </row>
    <row r="102" spans="2:6" s="10" customFormat="1" ht="6.75" customHeight="1">
      <c r="B102" s="13"/>
      <c r="C102" s="393" t="s">
        <v>375</v>
      </c>
      <c r="D102" s="8"/>
      <c r="E102" s="9"/>
      <c r="F102" s="297"/>
    </row>
    <row r="103" spans="2:6" s="10" customFormat="1" ht="6.75" customHeight="1">
      <c r="B103" s="17"/>
      <c r="C103" s="394"/>
      <c r="D103" s="8"/>
      <c r="E103" s="9"/>
      <c r="F103" s="297"/>
    </row>
    <row r="104" spans="2:6" s="10" customFormat="1" ht="6.75" customHeight="1">
      <c r="B104" s="17"/>
      <c r="C104" s="11"/>
      <c r="D104" s="8"/>
      <c r="E104" s="9"/>
      <c r="F104" s="297"/>
    </row>
    <row r="105" spans="2:6" s="10" customFormat="1" ht="6.75" customHeight="1">
      <c r="B105" s="17"/>
      <c r="C105" s="280"/>
      <c r="D105" s="8"/>
      <c r="E105" s="9"/>
      <c r="F105" s="297"/>
    </row>
    <row r="106" spans="2:6" s="10" customFormat="1" ht="6.75" customHeight="1">
      <c r="B106" s="17"/>
      <c r="C106" s="280"/>
      <c r="D106" s="8"/>
      <c r="E106" s="9"/>
      <c r="F106" s="297"/>
    </row>
    <row r="107" spans="2:6" s="10" customFormat="1" ht="6.75" customHeight="1">
      <c r="B107" s="17"/>
      <c r="C107" s="280"/>
      <c r="D107" s="382" t="s">
        <v>373</v>
      </c>
      <c r="E107" s="9"/>
      <c r="F107" s="297"/>
    </row>
    <row r="108" spans="2:6" s="10" customFormat="1" ht="6.75" customHeight="1">
      <c r="B108" s="17"/>
      <c r="C108" s="280"/>
      <c r="D108" s="396"/>
      <c r="E108" s="9"/>
      <c r="F108" s="297"/>
    </row>
    <row r="109" spans="2:6" s="10" customFormat="1" ht="6.75" customHeight="1">
      <c r="B109" s="383" t="s">
        <v>367</v>
      </c>
      <c r="C109" s="280"/>
      <c r="D109" s="395" t="s">
        <v>374</v>
      </c>
      <c r="E109" s="9"/>
      <c r="F109" s="297"/>
    </row>
    <row r="110" spans="2:6" s="10" customFormat="1" ht="6.75" customHeight="1">
      <c r="B110" s="384"/>
      <c r="C110" s="280"/>
      <c r="D110" s="385"/>
      <c r="E110" s="9"/>
      <c r="F110" s="297"/>
    </row>
    <row r="111" spans="2:6" s="10" customFormat="1" ht="6.75" customHeight="1">
      <c r="B111" s="306"/>
      <c r="C111" s="280"/>
      <c r="D111" s="280"/>
      <c r="E111" s="9"/>
      <c r="F111" s="297"/>
    </row>
    <row r="112" spans="2:6" s="10" customFormat="1" ht="6.75" customHeight="1">
      <c r="B112" s="296"/>
      <c r="C112" s="398" t="s">
        <v>373</v>
      </c>
      <c r="D112" s="280"/>
      <c r="E112" s="9"/>
      <c r="F112" s="277"/>
    </row>
    <row r="113" spans="2:6" s="10" customFormat="1" ht="6.75" customHeight="1">
      <c r="B113" s="18"/>
      <c r="C113" s="399"/>
      <c r="D113" s="280"/>
      <c r="E113" s="9"/>
      <c r="F113" s="277"/>
    </row>
    <row r="114" spans="2:6" s="10" customFormat="1" ht="6.75" customHeight="1">
      <c r="B114" s="18"/>
      <c r="C114" s="381" t="s">
        <v>374</v>
      </c>
      <c r="D114" s="280"/>
      <c r="E114" s="9"/>
      <c r="F114" s="277"/>
    </row>
    <row r="115" spans="2:6" s="10" customFormat="1" ht="6.75" customHeight="1">
      <c r="B115" s="387" t="s">
        <v>368</v>
      </c>
      <c r="C115" s="382"/>
      <c r="D115" s="280"/>
      <c r="E115" s="9"/>
      <c r="F115" s="277"/>
    </row>
    <row r="116" spans="2:6" s="10" customFormat="1" ht="6.75" customHeight="1">
      <c r="B116" s="388"/>
      <c r="C116" s="284"/>
      <c r="D116" s="280"/>
      <c r="E116" s="9"/>
      <c r="F116" s="277"/>
    </row>
    <row r="117" spans="2:6" s="10" customFormat="1" ht="6.75" customHeight="1">
      <c r="B117" s="17"/>
      <c r="C117" s="284"/>
      <c r="D117" s="280"/>
      <c r="E117" s="385" t="s">
        <v>385</v>
      </c>
      <c r="F117" s="14"/>
    </row>
    <row r="118" spans="2:6" s="10" customFormat="1" ht="6.75" customHeight="1">
      <c r="B118" s="17"/>
      <c r="C118" s="284"/>
      <c r="D118" s="280"/>
      <c r="E118" s="386"/>
      <c r="F118" s="14"/>
    </row>
    <row r="119" spans="2:6" s="10" customFormat="1" ht="6.75" customHeight="1">
      <c r="B119" s="383" t="s">
        <v>369</v>
      </c>
      <c r="C119" s="284"/>
      <c r="D119" s="280"/>
      <c r="E119" s="381" t="s">
        <v>387</v>
      </c>
      <c r="F119" s="277"/>
    </row>
    <row r="120" spans="2:6" s="10" customFormat="1" ht="6.75" customHeight="1">
      <c r="B120" s="384"/>
      <c r="C120" s="307"/>
      <c r="D120" s="280"/>
      <c r="E120" s="382"/>
      <c r="F120" s="277"/>
    </row>
    <row r="121" spans="2:6" s="10" customFormat="1" ht="6.75" customHeight="1">
      <c r="B121" s="306"/>
      <c r="C121" s="284"/>
      <c r="D121" s="280"/>
      <c r="E121" s="8"/>
      <c r="F121" s="277"/>
    </row>
    <row r="122" spans="2:6" s="10" customFormat="1" ht="6.75" customHeight="1">
      <c r="B122" s="296"/>
      <c r="C122" s="382" t="s">
        <v>371</v>
      </c>
      <c r="D122" s="280"/>
      <c r="E122" s="8"/>
      <c r="F122" s="277"/>
    </row>
    <row r="123" spans="2:6" s="10" customFormat="1" ht="6.75" customHeight="1">
      <c r="B123" s="18"/>
      <c r="C123" s="396"/>
      <c r="D123" s="280"/>
      <c r="E123" s="8"/>
      <c r="F123" s="277"/>
    </row>
    <row r="124" spans="2:6" s="10" customFormat="1" ht="6.75" customHeight="1">
      <c r="B124" s="18"/>
      <c r="C124" s="395" t="s">
        <v>372</v>
      </c>
      <c r="D124" s="9"/>
      <c r="E124" s="8"/>
      <c r="F124" s="277"/>
    </row>
    <row r="125" spans="2:6" s="10" customFormat="1" ht="6.75" customHeight="1">
      <c r="B125" s="387" t="s">
        <v>370</v>
      </c>
      <c r="C125" s="385"/>
      <c r="D125" s="9"/>
      <c r="E125" s="8"/>
      <c r="F125" s="277"/>
    </row>
    <row r="126" spans="2:6" s="10" customFormat="1" ht="6.75" customHeight="1">
      <c r="B126" s="388"/>
      <c r="C126" s="280"/>
      <c r="D126" s="298"/>
      <c r="E126" s="8"/>
      <c r="F126" s="277"/>
    </row>
    <row r="127" spans="2:6" s="10" customFormat="1" ht="6.75" customHeight="1">
      <c r="B127" s="17"/>
      <c r="C127" s="280"/>
      <c r="D127" s="385" t="s">
        <v>385</v>
      </c>
      <c r="E127" s="8"/>
      <c r="F127" s="277"/>
    </row>
    <row r="128" spans="2:6" s="10" customFormat="1" ht="6.75" customHeight="1">
      <c r="B128" s="17"/>
      <c r="C128" s="280"/>
      <c r="D128" s="386"/>
      <c r="E128" s="8"/>
      <c r="F128" s="277"/>
    </row>
    <row r="129" spans="2:6" s="10" customFormat="1" ht="6.75" customHeight="1">
      <c r="B129" s="17"/>
      <c r="C129" s="280"/>
      <c r="D129" s="381" t="s">
        <v>386</v>
      </c>
      <c r="E129" s="8"/>
      <c r="F129" s="277"/>
    </row>
    <row r="130" spans="2:6" s="10" customFormat="1" ht="6.75" customHeight="1">
      <c r="B130" s="17"/>
      <c r="C130" s="280"/>
      <c r="D130" s="382"/>
      <c r="E130" s="8"/>
      <c r="F130" s="277"/>
    </row>
    <row r="131" spans="2:6" s="10" customFormat="1" ht="6.75" customHeight="1">
      <c r="B131" s="13"/>
      <c r="C131" s="280"/>
      <c r="D131" s="115"/>
      <c r="E131" s="8"/>
      <c r="F131" s="277"/>
    </row>
    <row r="132" spans="2:6" s="10" customFormat="1" ht="6.75" customHeight="1">
      <c r="B132" s="13"/>
      <c r="C132" s="398" t="s">
        <v>357</v>
      </c>
      <c r="D132" s="115"/>
      <c r="E132" s="8"/>
      <c r="F132" s="277"/>
    </row>
    <row r="133" spans="2:6" s="10" customFormat="1" ht="6.75" customHeight="1">
      <c r="B133" s="17"/>
      <c r="C133" s="399"/>
      <c r="D133" s="115"/>
      <c r="E133" s="8"/>
      <c r="F133" s="277"/>
    </row>
    <row r="134" spans="2:6" s="10" customFormat="1" ht="6.75" customHeight="1" thickBot="1">
      <c r="B134" s="310"/>
      <c r="C134" s="21"/>
      <c r="D134" s="20"/>
      <c r="E134" s="21"/>
      <c r="F134" s="22"/>
    </row>
    <row r="135" spans="1:5" ht="6.75" customHeight="1" thickTop="1">
      <c r="A135" s="1"/>
      <c r="B135" s="276"/>
      <c r="C135" s="8"/>
      <c r="D135" s="23"/>
      <c r="E135" s="99"/>
    </row>
    <row r="136" spans="1:5" ht="6.75" customHeight="1" thickBot="1">
      <c r="A136" s="1"/>
      <c r="B136" s="276"/>
      <c r="C136" s="8"/>
      <c r="D136" s="23"/>
      <c r="E136" s="99"/>
    </row>
    <row r="137" spans="2:9" s="10" customFormat="1" ht="16.5" customHeight="1" thickTop="1">
      <c r="B137" s="389" t="s">
        <v>259</v>
      </c>
      <c r="C137" s="389"/>
      <c r="D137" s="389"/>
      <c r="E137" s="389"/>
      <c r="F137" s="389"/>
      <c r="G137" s="390"/>
      <c r="H137" s="390"/>
      <c r="I137" s="226"/>
    </row>
    <row r="138" spans="2:9" s="10" customFormat="1" ht="13.5" customHeight="1">
      <c r="B138" s="227" t="s">
        <v>4</v>
      </c>
      <c r="C138" s="411"/>
      <c r="D138" s="410"/>
      <c r="E138" s="410"/>
      <c r="F138" s="410"/>
      <c r="G138" s="410"/>
      <c r="H138" s="410"/>
      <c r="I138" s="412"/>
    </row>
    <row r="139" spans="2:9" s="10" customFormat="1" ht="13.5" customHeight="1" thickBot="1">
      <c r="B139" s="228" t="s">
        <v>218</v>
      </c>
      <c r="C139" s="413"/>
      <c r="D139" s="393"/>
      <c r="E139" s="393"/>
      <c r="F139" s="393"/>
      <c r="G139" s="393"/>
      <c r="H139" s="393"/>
      <c r="I139" s="414"/>
    </row>
    <row r="140" spans="2:9" s="10" customFormat="1" ht="19.5" customHeight="1" thickBot="1">
      <c r="B140" s="229" t="s">
        <v>189</v>
      </c>
      <c r="C140" s="230" t="s">
        <v>266</v>
      </c>
      <c r="D140" s="230" t="s">
        <v>267</v>
      </c>
      <c r="E140" s="231" t="s">
        <v>219</v>
      </c>
      <c r="F140" s="232" t="s">
        <v>193</v>
      </c>
      <c r="G140" s="233" t="s">
        <v>194</v>
      </c>
      <c r="H140" s="234" t="s">
        <v>39</v>
      </c>
      <c r="I140" s="235" t="s">
        <v>0</v>
      </c>
    </row>
    <row r="141" spans="2:9" s="10" customFormat="1" ht="19.5" customHeight="1">
      <c r="B141" s="236" t="s">
        <v>265</v>
      </c>
      <c r="C141" s="237"/>
      <c r="D141" s="238" t="s">
        <v>268</v>
      </c>
      <c r="E141" s="239"/>
      <c r="F141" s="240"/>
      <c r="G141" s="241"/>
      <c r="H141" s="241" t="s">
        <v>195</v>
      </c>
      <c r="I141" s="242" t="s">
        <v>15</v>
      </c>
    </row>
    <row r="142" spans="2:9" s="10" customFormat="1" ht="19.5" customHeight="1">
      <c r="B142" s="236" t="s">
        <v>71</v>
      </c>
      <c r="C142" s="243" t="s">
        <v>269</v>
      </c>
      <c r="D142" s="244"/>
      <c r="E142" s="245" t="s">
        <v>270</v>
      </c>
      <c r="F142" s="243" t="s">
        <v>237</v>
      </c>
      <c r="G142" s="246"/>
      <c r="H142" s="246" t="s">
        <v>196</v>
      </c>
      <c r="I142" s="247"/>
    </row>
    <row r="143" spans="2:9" s="10" customFormat="1" ht="19.5" customHeight="1" thickBot="1">
      <c r="B143" s="248" t="s">
        <v>212</v>
      </c>
      <c r="C143" s="249"/>
      <c r="D143" s="250" t="s">
        <v>271</v>
      </c>
      <c r="E143" s="251"/>
      <c r="F143" s="249"/>
      <c r="G143" s="252"/>
      <c r="H143" s="252" t="s">
        <v>197</v>
      </c>
      <c r="I143" s="253"/>
    </row>
    <row r="144" spans="1:5" ht="6.75" customHeight="1" thickTop="1">
      <c r="A144" s="1"/>
      <c r="B144" s="276"/>
      <c r="C144" s="8"/>
      <c r="D144" s="23"/>
      <c r="E144" s="99"/>
    </row>
    <row r="145" spans="1:5" ht="6.75" customHeight="1" thickBot="1">
      <c r="A145" s="1"/>
      <c r="B145" s="276"/>
      <c r="C145" s="8"/>
      <c r="D145" s="23"/>
      <c r="E145" s="99"/>
    </row>
    <row r="146" spans="2:8" s="10" customFormat="1" ht="16.5" customHeight="1" thickTop="1">
      <c r="B146" s="400" t="s">
        <v>259</v>
      </c>
      <c r="C146" s="401"/>
      <c r="D146" s="401"/>
      <c r="E146" s="174"/>
      <c r="F146" s="99"/>
      <c r="G146" s="118"/>
      <c r="H146" s="118"/>
    </row>
    <row r="147" spans="2:5" s="10" customFormat="1" ht="6.75" customHeight="1">
      <c r="B147" s="407" t="s">
        <v>4</v>
      </c>
      <c r="C147" s="8"/>
      <c r="D147" s="8"/>
      <c r="E147" s="14"/>
    </row>
    <row r="148" spans="2:6" s="10" customFormat="1" ht="6.75" customHeight="1">
      <c r="B148" s="407"/>
      <c r="C148" s="8"/>
      <c r="D148" s="8"/>
      <c r="E148" s="14"/>
      <c r="F148" s="23"/>
    </row>
    <row r="149" spans="2:6" s="10" customFormat="1" ht="6.75" customHeight="1">
      <c r="B149" s="408" t="s">
        <v>61</v>
      </c>
      <c r="C149" s="8"/>
      <c r="D149" s="8"/>
      <c r="E149" s="14"/>
      <c r="F149" s="23"/>
    </row>
    <row r="150" spans="2:6" s="10" customFormat="1" ht="6.75" customHeight="1" thickBot="1">
      <c r="B150" s="409"/>
      <c r="C150" s="15"/>
      <c r="D150" s="15"/>
      <c r="E150" s="16"/>
      <c r="F150" s="23"/>
    </row>
    <row r="151" spans="2:6" s="10" customFormat="1" ht="6.75" customHeight="1">
      <c r="B151" s="312"/>
      <c r="C151" s="8"/>
      <c r="D151" s="8"/>
      <c r="E151" s="14"/>
      <c r="F151" s="23"/>
    </row>
    <row r="152" spans="2:6" s="10" customFormat="1" ht="6.75" customHeight="1">
      <c r="B152" s="383" t="s">
        <v>390</v>
      </c>
      <c r="C152" s="8"/>
      <c r="D152" s="8"/>
      <c r="E152" s="14"/>
      <c r="F152" s="23"/>
    </row>
    <row r="153" spans="2:6" s="10" customFormat="1" ht="6.75" customHeight="1">
      <c r="B153" s="384"/>
      <c r="C153" s="8"/>
      <c r="D153" s="8"/>
      <c r="E153" s="14"/>
      <c r="F153" s="284"/>
    </row>
    <row r="154" spans="2:6" s="10" customFormat="1" ht="6.75" customHeight="1">
      <c r="B154" s="18"/>
      <c r="C154" s="393" t="s">
        <v>395</v>
      </c>
      <c r="D154" s="8"/>
      <c r="E154" s="14"/>
      <c r="F154" s="285"/>
    </row>
    <row r="155" spans="2:6" s="10" customFormat="1" ht="6.75" customHeight="1">
      <c r="B155" s="18"/>
      <c r="C155" s="394"/>
      <c r="D155" s="8"/>
      <c r="E155" s="277"/>
      <c r="F155" s="284"/>
    </row>
    <row r="156" spans="2:6" s="10" customFormat="1" ht="6.75" customHeight="1">
      <c r="B156" s="387" t="s">
        <v>391</v>
      </c>
      <c r="C156" s="395" t="s">
        <v>396</v>
      </c>
      <c r="D156" s="8"/>
      <c r="E156" s="277"/>
      <c r="F156" s="284"/>
    </row>
    <row r="157" spans="2:6" s="10" customFormat="1" ht="6.75" customHeight="1">
      <c r="B157" s="388"/>
      <c r="C157" s="385"/>
      <c r="D157" s="8"/>
      <c r="E157" s="277"/>
      <c r="F157" s="286"/>
    </row>
    <row r="158" spans="2:6" s="10" customFormat="1" ht="6.75" customHeight="1">
      <c r="B158" s="17"/>
      <c r="C158" s="280"/>
      <c r="D158" s="382" t="s">
        <v>397</v>
      </c>
      <c r="E158" s="277"/>
      <c r="F158" s="286"/>
    </row>
    <row r="159" spans="2:6" s="10" customFormat="1" ht="6.75" customHeight="1">
      <c r="B159" s="279"/>
      <c r="C159" s="280"/>
      <c r="D159" s="396"/>
      <c r="E159" s="277"/>
      <c r="F159" s="284"/>
    </row>
    <row r="160" spans="2:6" s="10" customFormat="1" ht="6.75" customHeight="1">
      <c r="B160" s="383" t="s">
        <v>392</v>
      </c>
      <c r="C160" s="280"/>
      <c r="D160" s="395" t="s">
        <v>402</v>
      </c>
      <c r="E160" s="277"/>
      <c r="F160" s="284"/>
    </row>
    <row r="161" spans="2:6" s="10" customFormat="1" ht="6.75" customHeight="1">
      <c r="B161" s="384"/>
      <c r="C161" s="9"/>
      <c r="D161" s="385"/>
      <c r="E161" s="277"/>
      <c r="F161" s="284"/>
    </row>
    <row r="162" spans="2:6" s="10" customFormat="1" ht="6.75" customHeight="1">
      <c r="B162" s="18"/>
      <c r="C162" s="398" t="s">
        <v>397</v>
      </c>
      <c r="D162" s="9"/>
      <c r="E162" s="277"/>
      <c r="F162" s="284"/>
    </row>
    <row r="163" spans="2:6" s="10" customFormat="1" ht="6.75" customHeight="1">
      <c r="B163" s="18"/>
      <c r="C163" s="399"/>
      <c r="D163" s="9"/>
      <c r="E163" s="277"/>
      <c r="F163" s="284"/>
    </row>
    <row r="164" spans="2:6" s="10" customFormat="1" ht="6.75" customHeight="1">
      <c r="B164" s="387" t="s">
        <v>299</v>
      </c>
      <c r="C164" s="381" t="s">
        <v>217</v>
      </c>
      <c r="D164" s="9"/>
      <c r="E164" s="277"/>
      <c r="F164" s="284"/>
    </row>
    <row r="165" spans="2:6" s="10" customFormat="1" ht="6.75" customHeight="1">
      <c r="B165" s="388"/>
      <c r="C165" s="382"/>
      <c r="D165" s="9"/>
      <c r="E165" s="277"/>
      <c r="F165" s="287"/>
    </row>
    <row r="166" spans="2:6" s="10" customFormat="1" ht="6.75" customHeight="1">
      <c r="B166" s="281"/>
      <c r="C166" s="282"/>
      <c r="D166" s="9"/>
      <c r="E166" s="404" t="s">
        <v>397</v>
      </c>
      <c r="F166" s="287"/>
    </row>
    <row r="167" spans="2:6" s="10" customFormat="1" ht="6.75" customHeight="1">
      <c r="B167" s="17"/>
      <c r="C167" s="282"/>
      <c r="D167" s="9"/>
      <c r="E167" s="405"/>
      <c r="F167" s="284"/>
    </row>
    <row r="168" spans="2:6" s="10" customFormat="1" ht="6.75" customHeight="1">
      <c r="B168" s="383" t="s">
        <v>228</v>
      </c>
      <c r="C168" s="282"/>
      <c r="D168" s="9"/>
      <c r="E168" s="406" t="s">
        <v>403</v>
      </c>
      <c r="F168" s="287"/>
    </row>
    <row r="169" spans="2:6" s="10" customFormat="1" ht="6.75" customHeight="1">
      <c r="B169" s="384"/>
      <c r="C169" s="8"/>
      <c r="D169" s="9"/>
      <c r="E169" s="404"/>
      <c r="F169" s="99"/>
    </row>
    <row r="170" spans="2:6" s="10" customFormat="1" ht="6.75" customHeight="1">
      <c r="B170" s="18"/>
      <c r="C170" s="393" t="s">
        <v>398</v>
      </c>
      <c r="D170" s="9"/>
      <c r="E170" s="277"/>
      <c r="F170" s="99"/>
    </row>
    <row r="171" spans="2:6" s="10" customFormat="1" ht="6.75" customHeight="1">
      <c r="B171" s="18"/>
      <c r="C171" s="394"/>
      <c r="D171" s="9"/>
      <c r="E171" s="277"/>
      <c r="F171" s="99"/>
    </row>
    <row r="172" spans="2:6" s="10" customFormat="1" ht="6.75" customHeight="1">
      <c r="B172" s="387" t="s">
        <v>393</v>
      </c>
      <c r="C172" s="395" t="s">
        <v>399</v>
      </c>
      <c r="D172" s="9"/>
      <c r="E172" s="277"/>
      <c r="F172" s="99"/>
    </row>
    <row r="173" spans="2:6" s="10" customFormat="1" ht="6.75" customHeight="1">
      <c r="B173" s="388"/>
      <c r="C173" s="385"/>
      <c r="D173" s="9"/>
      <c r="E173" s="277"/>
      <c r="F173" s="99"/>
    </row>
    <row r="174" spans="2:6" s="10" customFormat="1" ht="6.75" customHeight="1">
      <c r="B174" s="13"/>
      <c r="C174" s="280"/>
      <c r="D174" s="385" t="s">
        <v>398</v>
      </c>
      <c r="E174" s="277"/>
      <c r="F174" s="99"/>
    </row>
    <row r="175" spans="2:6" s="10" customFormat="1" ht="6.75" customHeight="1">
      <c r="B175" s="283"/>
      <c r="C175" s="280"/>
      <c r="D175" s="386"/>
      <c r="E175" s="277"/>
      <c r="F175" s="99"/>
    </row>
    <row r="176" spans="2:6" s="10" customFormat="1" ht="6.75" customHeight="1">
      <c r="B176" s="383" t="s">
        <v>258</v>
      </c>
      <c r="C176" s="280"/>
      <c r="D176" s="381" t="s">
        <v>378</v>
      </c>
      <c r="E176" s="277"/>
      <c r="F176" s="99"/>
    </row>
    <row r="177" spans="2:6" s="10" customFormat="1" ht="6.75" customHeight="1">
      <c r="B177" s="384"/>
      <c r="C177" s="9"/>
      <c r="D177" s="382"/>
      <c r="E177" s="277"/>
      <c r="F177" s="99"/>
    </row>
    <row r="178" spans="2:6" s="10" customFormat="1" ht="6.75" customHeight="1">
      <c r="B178" s="18"/>
      <c r="C178" s="398" t="s">
        <v>400</v>
      </c>
      <c r="D178" s="8"/>
      <c r="E178" s="277"/>
      <c r="F178" s="99"/>
    </row>
    <row r="179" spans="2:6" s="10" customFormat="1" ht="6.75" customHeight="1">
      <c r="B179" s="18"/>
      <c r="C179" s="399"/>
      <c r="D179" s="8"/>
      <c r="E179" s="277"/>
      <c r="F179" s="99"/>
    </row>
    <row r="180" spans="2:6" s="10" customFormat="1" ht="6.75" customHeight="1">
      <c r="B180" s="387" t="s">
        <v>394</v>
      </c>
      <c r="C180" s="381" t="s">
        <v>401</v>
      </c>
      <c r="D180" s="8"/>
      <c r="E180" s="277"/>
      <c r="F180" s="23"/>
    </row>
    <row r="181" spans="2:6" s="10" customFormat="1" ht="6.75" customHeight="1">
      <c r="B181" s="388"/>
      <c r="C181" s="382"/>
      <c r="D181" s="8"/>
      <c r="E181" s="277"/>
      <c r="F181" s="23"/>
    </row>
    <row r="182" spans="2:6" s="10" customFormat="1" ht="6.75" customHeight="1" thickBot="1">
      <c r="B182" s="19"/>
      <c r="C182" s="20"/>
      <c r="D182" s="21"/>
      <c r="E182" s="22"/>
      <c r="F182" s="284"/>
    </row>
    <row r="183" spans="1:5" ht="6.75" customHeight="1" thickTop="1">
      <c r="A183" s="1"/>
      <c r="B183" s="276"/>
      <c r="C183" s="8"/>
      <c r="D183" s="23"/>
      <c r="E183" s="99"/>
    </row>
    <row r="184" spans="1:5" ht="6.75" customHeight="1" thickBot="1">
      <c r="A184" s="1"/>
      <c r="B184" s="276"/>
      <c r="C184" s="8"/>
      <c r="D184" s="23"/>
      <c r="E184" s="99"/>
    </row>
    <row r="185" spans="2:8" s="10" customFormat="1" ht="16.5" customHeight="1" thickTop="1">
      <c r="B185" s="400" t="s">
        <v>259</v>
      </c>
      <c r="C185" s="401"/>
      <c r="D185" s="401"/>
      <c r="E185" s="174"/>
      <c r="F185" s="99"/>
      <c r="G185" s="118"/>
      <c r="H185" s="118"/>
    </row>
    <row r="186" spans="2:8" s="10" customFormat="1" ht="6.75" customHeight="1">
      <c r="B186" s="407" t="s">
        <v>4</v>
      </c>
      <c r="C186" s="8"/>
      <c r="D186" s="8"/>
      <c r="E186" s="14"/>
      <c r="F186" s="99"/>
      <c r="G186" s="118"/>
      <c r="H186" s="118"/>
    </row>
    <row r="187" spans="2:8" s="10" customFormat="1" ht="6.75" customHeight="1">
      <c r="B187" s="407"/>
      <c r="C187" s="8"/>
      <c r="D187" s="8"/>
      <c r="E187" s="14"/>
      <c r="F187" s="99"/>
      <c r="G187" s="118"/>
      <c r="H187" s="118"/>
    </row>
    <row r="188" spans="2:8" s="10" customFormat="1" ht="6.75" customHeight="1">
      <c r="B188" s="408" t="s">
        <v>220</v>
      </c>
      <c r="C188" s="8"/>
      <c r="D188" s="8"/>
      <c r="E188" s="14"/>
      <c r="F188" s="99"/>
      <c r="G188" s="118"/>
      <c r="H188" s="118"/>
    </row>
    <row r="189" spans="2:8" s="10" customFormat="1" ht="6.75" customHeight="1" thickBot="1">
      <c r="B189" s="409"/>
      <c r="C189" s="15"/>
      <c r="D189" s="15"/>
      <c r="E189" s="16"/>
      <c r="F189" s="99"/>
      <c r="G189" s="118"/>
      <c r="H189" s="118"/>
    </row>
    <row r="190" spans="2:8" s="10" customFormat="1" ht="6.75" customHeight="1">
      <c r="B190" s="13"/>
      <c r="C190" s="8"/>
      <c r="D190" s="8"/>
      <c r="E190" s="14"/>
      <c r="F190" s="99"/>
      <c r="G190" s="118"/>
      <c r="H190" s="118"/>
    </row>
    <row r="191" spans="2:8" s="10" customFormat="1" ht="6.75" customHeight="1">
      <c r="B191" s="13"/>
      <c r="C191" s="393" t="s">
        <v>297</v>
      </c>
      <c r="D191" s="8"/>
      <c r="E191" s="14"/>
      <c r="F191" s="99"/>
      <c r="G191" s="118"/>
      <c r="H191" s="118"/>
    </row>
    <row r="192" spans="2:8" s="10" customFormat="1" ht="6.75" customHeight="1">
      <c r="B192" s="13"/>
      <c r="C192" s="394"/>
      <c r="D192" s="8"/>
      <c r="E192" s="277"/>
      <c r="F192" s="99"/>
      <c r="G192" s="118"/>
      <c r="H192" s="118"/>
    </row>
    <row r="193" spans="2:8" s="10" customFormat="1" ht="6.75" customHeight="1">
      <c r="B193" s="17"/>
      <c r="C193" s="278"/>
      <c r="D193" s="8"/>
      <c r="E193" s="277"/>
      <c r="F193" s="99"/>
      <c r="G193" s="118"/>
      <c r="H193" s="118"/>
    </row>
    <row r="194" spans="2:8" s="10" customFormat="1" ht="6.75" customHeight="1">
      <c r="B194" s="279"/>
      <c r="C194" s="280"/>
      <c r="D194" s="8"/>
      <c r="E194" s="277"/>
      <c r="F194" s="99"/>
      <c r="G194" s="118"/>
      <c r="H194" s="118"/>
    </row>
    <row r="195" spans="2:8" s="10" customFormat="1" ht="6.75" customHeight="1">
      <c r="B195" s="17"/>
      <c r="C195" s="280"/>
      <c r="D195" s="382" t="s">
        <v>412</v>
      </c>
      <c r="E195" s="277"/>
      <c r="F195" s="99"/>
      <c r="G195" s="118"/>
      <c r="H195" s="118"/>
    </row>
    <row r="196" spans="2:8" s="10" customFormat="1" ht="6.75" customHeight="1">
      <c r="B196" s="279"/>
      <c r="C196" s="280"/>
      <c r="D196" s="396"/>
      <c r="E196" s="277"/>
      <c r="F196" s="99"/>
      <c r="G196" s="118"/>
      <c r="H196" s="118"/>
    </row>
    <row r="197" spans="2:8" s="10" customFormat="1" ht="6.75" customHeight="1">
      <c r="B197" s="383" t="s">
        <v>404</v>
      </c>
      <c r="C197" s="280"/>
      <c r="D197" s="395" t="s">
        <v>321</v>
      </c>
      <c r="E197" s="277"/>
      <c r="F197" s="99"/>
      <c r="G197" s="118"/>
      <c r="H197" s="118"/>
    </row>
    <row r="198" spans="2:8" s="10" customFormat="1" ht="6.75" customHeight="1">
      <c r="B198" s="384"/>
      <c r="C198" s="9"/>
      <c r="D198" s="385"/>
      <c r="E198" s="277"/>
      <c r="F198" s="99"/>
      <c r="G198" s="118"/>
      <c r="H198" s="118"/>
    </row>
    <row r="199" spans="2:8" s="10" customFormat="1" ht="6.75" customHeight="1">
      <c r="B199" s="18"/>
      <c r="C199" s="398" t="s">
        <v>406</v>
      </c>
      <c r="D199" s="9"/>
      <c r="E199" s="277"/>
      <c r="F199" s="99"/>
      <c r="G199" s="118"/>
      <c r="H199" s="118"/>
    </row>
    <row r="200" spans="2:8" s="10" customFormat="1" ht="6.75" customHeight="1">
      <c r="B200" s="18"/>
      <c r="C200" s="399"/>
      <c r="D200" s="9"/>
      <c r="E200" s="277"/>
      <c r="F200" s="99"/>
      <c r="G200" s="118"/>
      <c r="H200" s="118"/>
    </row>
    <row r="201" spans="2:8" s="10" customFormat="1" ht="6.75" customHeight="1">
      <c r="B201" s="387" t="s">
        <v>405</v>
      </c>
      <c r="C201" s="381" t="s">
        <v>407</v>
      </c>
      <c r="D201" s="9"/>
      <c r="E201" s="277"/>
      <c r="F201" s="99"/>
      <c r="G201" s="118"/>
      <c r="H201" s="118"/>
    </row>
    <row r="202" spans="2:8" s="10" customFormat="1" ht="6.75" customHeight="1">
      <c r="B202" s="388"/>
      <c r="C202" s="382"/>
      <c r="D202" s="9"/>
      <c r="E202" s="277"/>
      <c r="F202" s="99"/>
      <c r="G202" s="118"/>
      <c r="H202" s="118"/>
    </row>
    <row r="203" spans="2:8" s="10" customFormat="1" ht="6.75" customHeight="1">
      <c r="B203" s="17"/>
      <c r="C203" s="282"/>
      <c r="D203" s="9"/>
      <c r="E203" s="404" t="s">
        <v>412</v>
      </c>
      <c r="F203" s="99"/>
      <c r="G203" s="118"/>
      <c r="H203" s="118"/>
    </row>
    <row r="204" spans="2:8" s="10" customFormat="1" ht="6.75" customHeight="1">
      <c r="B204" s="17"/>
      <c r="C204" s="282"/>
      <c r="D204" s="9"/>
      <c r="E204" s="405"/>
      <c r="F204" s="99"/>
      <c r="G204" s="118"/>
      <c r="H204" s="118"/>
    </row>
    <row r="205" spans="2:8" s="10" customFormat="1" ht="6.75" customHeight="1">
      <c r="B205" s="17"/>
      <c r="C205" s="282"/>
      <c r="D205" s="9"/>
      <c r="E205" s="406" t="s">
        <v>338</v>
      </c>
      <c r="F205" s="99"/>
      <c r="G205" s="118"/>
      <c r="H205" s="118"/>
    </row>
    <row r="206" spans="2:8" s="10" customFormat="1" ht="6.75" customHeight="1">
      <c r="B206" s="17"/>
      <c r="C206" s="8"/>
      <c r="D206" s="9"/>
      <c r="E206" s="404"/>
      <c r="F206" s="99"/>
      <c r="G206" s="118"/>
      <c r="H206" s="118"/>
    </row>
    <row r="207" spans="2:8" s="10" customFormat="1" ht="6.75" customHeight="1">
      <c r="B207" s="17"/>
      <c r="C207" s="393" t="s">
        <v>408</v>
      </c>
      <c r="D207" s="9"/>
      <c r="E207" s="277"/>
      <c r="F207" s="99"/>
      <c r="G207" s="118"/>
      <c r="H207" s="118"/>
    </row>
    <row r="208" spans="2:8" s="10" customFormat="1" ht="6.75" customHeight="1">
      <c r="B208" s="17"/>
      <c r="C208" s="394"/>
      <c r="D208" s="9"/>
      <c r="E208" s="277"/>
      <c r="F208" s="99"/>
      <c r="G208" s="118"/>
      <c r="H208" s="118"/>
    </row>
    <row r="209" spans="2:8" s="10" customFormat="1" ht="6.75" customHeight="1">
      <c r="B209" s="17"/>
      <c r="C209" s="397"/>
      <c r="D209" s="9"/>
      <c r="E209" s="277"/>
      <c r="F209" s="99"/>
      <c r="G209" s="118"/>
      <c r="H209" s="118"/>
    </row>
    <row r="210" spans="2:8" s="10" customFormat="1" ht="6.75" customHeight="1">
      <c r="B210" s="17"/>
      <c r="C210" s="398"/>
      <c r="D210" s="9"/>
      <c r="E210" s="277"/>
      <c r="F210" s="99"/>
      <c r="G210" s="118"/>
      <c r="H210" s="118"/>
    </row>
    <row r="211" spans="2:8" s="10" customFormat="1" ht="6.75" customHeight="1">
      <c r="B211" s="13"/>
      <c r="C211" s="280"/>
      <c r="D211" s="385" t="s">
        <v>410</v>
      </c>
      <c r="E211" s="277"/>
      <c r="F211" s="99"/>
      <c r="G211" s="118"/>
      <c r="H211" s="118"/>
    </row>
    <row r="212" spans="2:8" s="10" customFormat="1" ht="6.75" customHeight="1">
      <c r="B212" s="283"/>
      <c r="C212" s="280"/>
      <c r="D212" s="386"/>
      <c r="E212" s="277"/>
      <c r="F212" s="99"/>
      <c r="G212" s="118"/>
      <c r="H212" s="118"/>
    </row>
    <row r="213" spans="2:8" s="10" customFormat="1" ht="6.75" customHeight="1">
      <c r="B213" s="17"/>
      <c r="C213" s="280"/>
      <c r="D213" s="381" t="s">
        <v>411</v>
      </c>
      <c r="E213" s="277"/>
      <c r="F213" s="99"/>
      <c r="G213" s="118"/>
      <c r="H213" s="118"/>
    </row>
    <row r="214" spans="2:8" s="10" customFormat="1" ht="6.75" customHeight="1">
      <c r="B214" s="17"/>
      <c r="C214" s="9"/>
      <c r="D214" s="382"/>
      <c r="E214" s="277"/>
      <c r="F214" s="99"/>
      <c r="G214" s="118"/>
      <c r="H214" s="118"/>
    </row>
    <row r="215" spans="2:8" s="10" customFormat="1" ht="6.75" customHeight="1">
      <c r="B215" s="17"/>
      <c r="C215" s="398" t="s">
        <v>409</v>
      </c>
      <c r="D215" s="8"/>
      <c r="E215" s="277"/>
      <c r="F215" s="99"/>
      <c r="G215" s="118"/>
      <c r="H215" s="118"/>
    </row>
    <row r="216" spans="2:8" s="10" customFormat="1" ht="6.75" customHeight="1">
      <c r="B216" s="17"/>
      <c r="C216" s="399"/>
      <c r="D216" s="8"/>
      <c r="E216" s="277"/>
      <c r="F216" s="99"/>
      <c r="G216" s="118"/>
      <c r="H216" s="118"/>
    </row>
    <row r="217" spans="2:8" s="10" customFormat="1" ht="6.75" customHeight="1" thickBot="1">
      <c r="B217" s="19"/>
      <c r="C217" s="20"/>
      <c r="D217" s="21"/>
      <c r="E217" s="22"/>
      <c r="F217" s="99"/>
      <c r="G217" s="118"/>
      <c r="H217" s="118"/>
    </row>
    <row r="218" spans="1:5" ht="6.75" customHeight="1" thickTop="1">
      <c r="A218" s="1"/>
      <c r="B218" s="276"/>
      <c r="C218" s="8"/>
      <c r="D218" s="23"/>
      <c r="E218" s="99"/>
    </row>
    <row r="219" spans="1:5" ht="6.75" customHeight="1" thickBot="1">
      <c r="A219" s="1"/>
      <c r="B219" s="276"/>
      <c r="C219" s="8"/>
      <c r="D219" s="23"/>
      <c r="E219" s="99"/>
    </row>
    <row r="220" spans="2:8" s="10" customFormat="1" ht="16.5" customHeight="1" thickTop="1">
      <c r="B220" s="400" t="s">
        <v>259</v>
      </c>
      <c r="C220" s="401"/>
      <c r="D220" s="401"/>
      <c r="E220" s="174"/>
      <c r="F220" s="99"/>
      <c r="G220" s="118"/>
      <c r="H220" s="118"/>
    </row>
    <row r="221" spans="2:8" s="10" customFormat="1" ht="6.75" customHeight="1">
      <c r="B221" s="407" t="s">
        <v>4</v>
      </c>
      <c r="C221" s="8"/>
      <c r="D221" s="8"/>
      <c r="E221" s="14"/>
      <c r="F221" s="99"/>
      <c r="G221" s="118"/>
      <c r="H221" s="118"/>
    </row>
    <row r="222" spans="2:8" s="10" customFormat="1" ht="6.75" customHeight="1">
      <c r="B222" s="407"/>
      <c r="C222" s="8"/>
      <c r="D222" s="8"/>
      <c r="E222" s="14"/>
      <c r="F222" s="99"/>
      <c r="G222" s="118"/>
      <c r="H222" s="118"/>
    </row>
    <row r="223" spans="2:8" s="10" customFormat="1" ht="6.75" customHeight="1">
      <c r="B223" s="408" t="s">
        <v>221</v>
      </c>
      <c r="C223" s="8"/>
      <c r="D223" s="8"/>
      <c r="E223" s="14"/>
      <c r="F223" s="99"/>
      <c r="G223" s="118"/>
      <c r="H223" s="118"/>
    </row>
    <row r="224" spans="2:8" s="10" customFormat="1" ht="6.75" customHeight="1" thickBot="1">
      <c r="B224" s="409"/>
      <c r="C224" s="15"/>
      <c r="D224" s="15"/>
      <c r="E224" s="16"/>
      <c r="F224" s="99"/>
      <c r="G224" s="118"/>
      <c r="H224" s="118"/>
    </row>
    <row r="225" spans="2:8" s="10" customFormat="1" ht="6.75" customHeight="1">
      <c r="B225" s="13"/>
      <c r="C225" s="8"/>
      <c r="D225" s="8"/>
      <c r="E225" s="14"/>
      <c r="F225" s="99"/>
      <c r="G225" s="118"/>
      <c r="H225" s="118"/>
    </row>
    <row r="226" spans="2:8" s="10" customFormat="1" ht="6.75" customHeight="1">
      <c r="B226" s="13"/>
      <c r="C226" s="393" t="s">
        <v>359</v>
      </c>
      <c r="D226" s="8"/>
      <c r="E226" s="14"/>
      <c r="F226" s="99"/>
      <c r="G226" s="118"/>
      <c r="H226" s="118"/>
    </row>
    <row r="227" spans="2:8" s="10" customFormat="1" ht="6.75" customHeight="1">
      <c r="B227" s="13"/>
      <c r="C227" s="394"/>
      <c r="D227" s="8"/>
      <c r="E227" s="277"/>
      <c r="F227" s="99"/>
      <c r="G227" s="118"/>
      <c r="H227" s="118"/>
    </row>
    <row r="228" spans="2:8" s="10" customFormat="1" ht="6.75" customHeight="1">
      <c r="B228" s="17"/>
      <c r="C228" s="278"/>
      <c r="D228" s="8"/>
      <c r="E228" s="277"/>
      <c r="F228" s="99"/>
      <c r="G228" s="118"/>
      <c r="H228" s="118"/>
    </row>
    <row r="229" spans="2:8" s="10" customFormat="1" ht="6.75" customHeight="1">
      <c r="B229" s="279"/>
      <c r="C229" s="280"/>
      <c r="D229" s="8"/>
      <c r="E229" s="277"/>
      <c r="F229" s="99"/>
      <c r="G229" s="118"/>
      <c r="H229" s="118"/>
    </row>
    <row r="230" spans="2:8" s="10" customFormat="1" ht="6.75" customHeight="1">
      <c r="B230" s="17"/>
      <c r="C230" s="280"/>
      <c r="D230" s="382" t="s">
        <v>420</v>
      </c>
      <c r="E230" s="277"/>
      <c r="F230" s="99"/>
      <c r="G230" s="118"/>
      <c r="H230" s="118"/>
    </row>
    <row r="231" spans="2:8" s="10" customFormat="1" ht="6.75" customHeight="1">
      <c r="B231" s="279"/>
      <c r="C231" s="280"/>
      <c r="D231" s="396"/>
      <c r="E231" s="277"/>
      <c r="F231" s="99"/>
      <c r="G231" s="118"/>
      <c r="H231" s="118"/>
    </row>
    <row r="232" spans="2:8" s="10" customFormat="1" ht="6.75" customHeight="1">
      <c r="B232" s="383" t="s">
        <v>413</v>
      </c>
      <c r="C232" s="280"/>
      <c r="D232" s="395" t="s">
        <v>388</v>
      </c>
      <c r="E232" s="277"/>
      <c r="F232" s="99"/>
      <c r="G232" s="118"/>
      <c r="H232" s="118"/>
    </row>
    <row r="233" spans="2:8" s="10" customFormat="1" ht="6.75" customHeight="1">
      <c r="B233" s="384"/>
      <c r="C233" s="9"/>
      <c r="D233" s="385"/>
      <c r="E233" s="277"/>
      <c r="F233" s="99"/>
      <c r="G233" s="118"/>
      <c r="H233" s="118"/>
    </row>
    <row r="234" spans="2:8" s="10" customFormat="1" ht="6.75" customHeight="1">
      <c r="B234" s="18"/>
      <c r="C234" s="398" t="s">
        <v>415</v>
      </c>
      <c r="D234" s="9"/>
      <c r="E234" s="277"/>
      <c r="F234" s="99"/>
      <c r="G234" s="118"/>
      <c r="H234" s="118"/>
    </row>
    <row r="235" spans="2:8" s="10" customFormat="1" ht="6.75" customHeight="1">
      <c r="B235" s="18"/>
      <c r="C235" s="399"/>
      <c r="D235" s="9"/>
      <c r="E235" s="277"/>
      <c r="F235" s="99"/>
      <c r="G235" s="118"/>
      <c r="H235" s="118"/>
    </row>
    <row r="236" spans="2:8" s="10" customFormat="1" ht="6.75" customHeight="1">
      <c r="B236" s="387" t="s">
        <v>414</v>
      </c>
      <c r="C236" s="381" t="s">
        <v>416</v>
      </c>
      <c r="D236" s="9"/>
      <c r="E236" s="277"/>
      <c r="F236" s="99"/>
      <c r="G236" s="118"/>
      <c r="H236" s="118"/>
    </row>
    <row r="237" spans="2:8" s="10" customFormat="1" ht="6.75" customHeight="1">
      <c r="B237" s="388"/>
      <c r="C237" s="382"/>
      <c r="D237" s="9"/>
      <c r="E237" s="277"/>
      <c r="F237" s="99"/>
      <c r="G237" s="118"/>
      <c r="H237" s="118"/>
    </row>
    <row r="238" spans="2:8" s="10" customFormat="1" ht="6.75" customHeight="1">
      <c r="B238" s="17"/>
      <c r="C238" s="282"/>
      <c r="D238" s="9"/>
      <c r="E238" s="404" t="s">
        <v>418</v>
      </c>
      <c r="F238" s="99"/>
      <c r="G238" s="118"/>
      <c r="H238" s="118"/>
    </row>
    <row r="239" spans="2:8" s="10" customFormat="1" ht="6.75" customHeight="1">
      <c r="B239" s="17"/>
      <c r="C239" s="282"/>
      <c r="D239" s="9"/>
      <c r="E239" s="405"/>
      <c r="F239" s="99"/>
      <c r="G239" s="118"/>
      <c r="H239" s="118"/>
    </row>
    <row r="240" spans="2:8" s="10" customFormat="1" ht="6.75" customHeight="1">
      <c r="B240" s="17"/>
      <c r="C240" s="282"/>
      <c r="D240" s="9"/>
      <c r="E240" s="406" t="s">
        <v>386</v>
      </c>
      <c r="F240" s="99"/>
      <c r="G240" s="118"/>
      <c r="H240" s="118"/>
    </row>
    <row r="241" spans="2:8" s="10" customFormat="1" ht="6.75" customHeight="1">
      <c r="B241" s="17"/>
      <c r="C241" s="8"/>
      <c r="D241" s="9"/>
      <c r="E241" s="404"/>
      <c r="F241" s="99"/>
      <c r="G241" s="118"/>
      <c r="H241" s="118"/>
    </row>
    <row r="242" spans="2:8" s="10" customFormat="1" ht="6.75" customHeight="1">
      <c r="B242" s="17"/>
      <c r="C242" s="393" t="s">
        <v>298</v>
      </c>
      <c r="D242" s="9"/>
      <c r="E242" s="277"/>
      <c r="F242" s="99"/>
      <c r="G242" s="118"/>
      <c r="H242" s="118"/>
    </row>
    <row r="243" spans="2:8" s="10" customFormat="1" ht="6.75" customHeight="1">
      <c r="B243" s="17"/>
      <c r="C243" s="394"/>
      <c r="D243" s="9"/>
      <c r="E243" s="277"/>
      <c r="F243" s="99"/>
      <c r="G243" s="118"/>
      <c r="H243" s="118"/>
    </row>
    <row r="244" spans="2:8" s="10" customFormat="1" ht="6.75" customHeight="1">
      <c r="B244" s="17"/>
      <c r="C244" s="397"/>
      <c r="D244" s="9"/>
      <c r="E244" s="277"/>
      <c r="F244" s="99"/>
      <c r="G244" s="118"/>
      <c r="H244" s="118"/>
    </row>
    <row r="245" spans="2:8" s="10" customFormat="1" ht="6.75" customHeight="1">
      <c r="B245" s="17"/>
      <c r="C245" s="398"/>
      <c r="D245" s="9"/>
      <c r="E245" s="277"/>
      <c r="F245" s="99"/>
      <c r="G245" s="118"/>
      <c r="H245" s="118"/>
    </row>
    <row r="246" spans="2:8" s="10" customFormat="1" ht="6.75" customHeight="1">
      <c r="B246" s="13"/>
      <c r="C246" s="280"/>
      <c r="D246" s="385" t="s">
        <v>418</v>
      </c>
      <c r="E246" s="277"/>
      <c r="F246" s="99"/>
      <c r="G246" s="118"/>
      <c r="H246" s="118"/>
    </row>
    <row r="247" spans="2:8" s="10" customFormat="1" ht="6.75" customHeight="1">
      <c r="B247" s="283"/>
      <c r="C247" s="280"/>
      <c r="D247" s="386"/>
      <c r="E247" s="277"/>
      <c r="F247" s="99"/>
      <c r="G247" s="118"/>
      <c r="H247" s="118"/>
    </row>
    <row r="248" spans="2:8" s="10" customFormat="1" ht="6.75" customHeight="1">
      <c r="B248" s="17"/>
      <c r="C248" s="280"/>
      <c r="D248" s="381" t="s">
        <v>419</v>
      </c>
      <c r="E248" s="277"/>
      <c r="F248" s="99"/>
      <c r="G248" s="118"/>
      <c r="H248" s="118"/>
    </row>
    <row r="249" spans="2:8" s="10" customFormat="1" ht="6.75" customHeight="1">
      <c r="B249" s="17"/>
      <c r="C249" s="9"/>
      <c r="D249" s="382"/>
      <c r="E249" s="277"/>
      <c r="F249" s="99"/>
      <c r="G249" s="118"/>
      <c r="H249" s="118"/>
    </row>
    <row r="250" spans="2:8" s="10" customFormat="1" ht="6.75" customHeight="1">
      <c r="B250" s="17"/>
      <c r="C250" s="398" t="s">
        <v>417</v>
      </c>
      <c r="D250" s="8"/>
      <c r="E250" s="277"/>
      <c r="F250" s="99"/>
      <c r="G250" s="118"/>
      <c r="H250" s="118"/>
    </row>
    <row r="251" spans="2:8" s="10" customFormat="1" ht="6.75" customHeight="1">
      <c r="B251" s="17"/>
      <c r="C251" s="399"/>
      <c r="D251" s="8"/>
      <c r="E251" s="277"/>
      <c r="F251" s="99"/>
      <c r="G251" s="118"/>
      <c r="H251" s="118"/>
    </row>
    <row r="252" spans="2:8" s="10" customFormat="1" ht="6.75" customHeight="1" thickBot="1">
      <c r="B252" s="19"/>
      <c r="C252" s="20"/>
      <c r="D252" s="21"/>
      <c r="E252" s="22"/>
      <c r="F252" s="99"/>
      <c r="G252" s="118"/>
      <c r="H252" s="118"/>
    </row>
    <row r="253" spans="1:5" ht="6.75" customHeight="1" thickTop="1">
      <c r="A253" s="1"/>
      <c r="B253" s="276"/>
      <c r="C253" s="8"/>
      <c r="D253" s="23"/>
      <c r="E253" s="99"/>
    </row>
    <row r="254" ht="6.75" customHeight="1" thickBot="1"/>
    <row r="255" spans="2:8" s="10" customFormat="1" ht="16.5" customHeight="1" thickTop="1">
      <c r="B255" s="400" t="s">
        <v>259</v>
      </c>
      <c r="C255" s="401"/>
      <c r="D255" s="401"/>
      <c r="E255" s="174"/>
      <c r="F255" s="8"/>
      <c r="G255" s="118"/>
      <c r="H255" s="118"/>
    </row>
    <row r="256" spans="2:8" s="10" customFormat="1" ht="6" customHeight="1">
      <c r="B256" s="402" t="s">
        <v>4</v>
      </c>
      <c r="C256" s="8"/>
      <c r="D256" s="8"/>
      <c r="E256" s="14"/>
      <c r="F256" s="99"/>
      <c r="G256" s="118"/>
      <c r="H256" s="118"/>
    </row>
    <row r="257" spans="2:8" s="10" customFormat="1" ht="6" customHeight="1">
      <c r="B257" s="403"/>
      <c r="C257" s="8"/>
      <c r="D257" s="8"/>
      <c r="E257" s="14"/>
      <c r="F257" s="99"/>
      <c r="G257" s="118"/>
      <c r="H257" s="118"/>
    </row>
    <row r="258" spans="2:8" s="10" customFormat="1" ht="6" customHeight="1">
      <c r="B258" s="391" t="s">
        <v>62</v>
      </c>
      <c r="C258" s="8"/>
      <c r="D258" s="8"/>
      <c r="E258" s="14"/>
      <c r="F258" s="99"/>
      <c r="G258" s="118"/>
      <c r="H258" s="118"/>
    </row>
    <row r="259" spans="2:8" s="10" customFormat="1" ht="6" customHeight="1" thickBot="1">
      <c r="B259" s="392"/>
      <c r="C259" s="15"/>
      <c r="D259" s="15"/>
      <c r="E259" s="16"/>
      <c r="F259" s="99"/>
      <c r="G259" s="118"/>
      <c r="H259" s="118"/>
    </row>
    <row r="260" spans="2:8" s="10" customFormat="1" ht="6.75" customHeight="1">
      <c r="B260" s="13"/>
      <c r="C260" s="8"/>
      <c r="D260" s="8"/>
      <c r="E260" s="14"/>
      <c r="F260" s="99"/>
      <c r="G260" s="118"/>
      <c r="H260" s="118"/>
    </row>
    <row r="261" spans="2:8" s="10" customFormat="1" ht="6.75" customHeight="1">
      <c r="B261" s="383" t="s">
        <v>222</v>
      </c>
      <c r="C261" s="8"/>
      <c r="D261" s="8"/>
      <c r="E261" s="14"/>
      <c r="F261" s="99"/>
      <c r="G261" s="118"/>
      <c r="H261" s="118"/>
    </row>
    <row r="262" spans="2:8" s="10" customFormat="1" ht="6.75" customHeight="1">
      <c r="B262" s="384"/>
      <c r="C262" s="8"/>
      <c r="D262" s="8"/>
      <c r="E262" s="14"/>
      <c r="F262" s="99"/>
      <c r="G262" s="118"/>
      <c r="H262" s="118"/>
    </row>
    <row r="263" spans="2:8" s="10" customFormat="1" ht="6.75" customHeight="1">
      <c r="B263" s="119"/>
      <c r="C263" s="8"/>
      <c r="D263" s="8"/>
      <c r="E263" s="14"/>
      <c r="F263" s="99"/>
      <c r="G263" s="118"/>
      <c r="H263" s="118"/>
    </row>
    <row r="264" spans="2:8" s="10" customFormat="1" ht="6.75" customHeight="1">
      <c r="B264" s="18"/>
      <c r="C264" s="8"/>
      <c r="D264" s="8"/>
      <c r="E264" s="14"/>
      <c r="F264" s="99"/>
      <c r="G264" s="118"/>
      <c r="H264" s="118"/>
    </row>
    <row r="265" spans="2:8" s="10" customFormat="1" ht="6.75" customHeight="1">
      <c r="B265" s="18"/>
      <c r="C265" s="393" t="s">
        <v>223</v>
      </c>
      <c r="D265" s="8"/>
      <c r="E265" s="14"/>
      <c r="F265" s="99"/>
      <c r="G265" s="118"/>
      <c r="H265" s="118"/>
    </row>
    <row r="266" spans="2:8" s="10" customFormat="1" ht="6.75" customHeight="1">
      <c r="B266" s="18"/>
      <c r="C266" s="394"/>
      <c r="D266" s="8"/>
      <c r="E266" s="14"/>
      <c r="F266" s="99"/>
      <c r="G266" s="118"/>
      <c r="H266" s="118"/>
    </row>
    <row r="267" spans="2:8" s="10" customFormat="1" ht="6.75" customHeight="1">
      <c r="B267" s="18"/>
      <c r="C267" s="395" t="s">
        <v>352</v>
      </c>
      <c r="D267" s="8"/>
      <c r="E267" s="14"/>
      <c r="F267" s="99"/>
      <c r="G267" s="118"/>
      <c r="H267" s="118"/>
    </row>
    <row r="268" spans="2:8" s="10" customFormat="1" ht="6.75" customHeight="1">
      <c r="B268" s="296"/>
      <c r="C268" s="385"/>
      <c r="D268" s="8"/>
      <c r="E268" s="14"/>
      <c r="F268" s="99"/>
      <c r="G268" s="118"/>
      <c r="H268" s="118"/>
    </row>
    <row r="269" spans="2:8" s="10" customFormat="1" ht="6.75" customHeight="1">
      <c r="B269" s="387" t="s">
        <v>274</v>
      </c>
      <c r="C269" s="9"/>
      <c r="D269" s="8"/>
      <c r="E269" s="14"/>
      <c r="F269" s="99"/>
      <c r="G269" s="118"/>
      <c r="H269" s="118"/>
    </row>
    <row r="270" spans="2:8" s="10" customFormat="1" ht="6.75" customHeight="1">
      <c r="B270" s="388"/>
      <c r="C270" s="9"/>
      <c r="D270" s="8"/>
      <c r="E270" s="14"/>
      <c r="F270" s="99"/>
      <c r="G270" s="118"/>
      <c r="H270" s="118"/>
    </row>
    <row r="271" spans="2:8" s="10" customFormat="1" ht="6.75" customHeight="1">
      <c r="B271" s="17"/>
      <c r="C271" s="9"/>
      <c r="D271" s="8"/>
      <c r="E271" s="14"/>
      <c r="F271" s="99"/>
      <c r="G271" s="118"/>
      <c r="H271" s="118"/>
    </row>
    <row r="272" spans="2:8" s="10" customFormat="1" ht="6.75" customHeight="1">
      <c r="B272" s="17"/>
      <c r="C272" s="9"/>
      <c r="D272" s="8"/>
      <c r="E272" s="14"/>
      <c r="F272" s="99"/>
      <c r="G272" s="118"/>
      <c r="H272" s="118"/>
    </row>
    <row r="273" spans="2:8" s="10" customFormat="1" ht="6.75" customHeight="1">
      <c r="B273" s="120"/>
      <c r="C273" s="9"/>
      <c r="D273" s="382" t="s">
        <v>223</v>
      </c>
      <c r="E273" s="14"/>
      <c r="F273" s="99"/>
      <c r="G273" s="118"/>
      <c r="H273" s="118"/>
    </row>
    <row r="274" spans="2:8" s="10" customFormat="1" ht="6.75" customHeight="1">
      <c r="B274" s="120"/>
      <c r="C274" s="9"/>
      <c r="D274" s="396"/>
      <c r="E274" s="14"/>
      <c r="F274" s="99"/>
      <c r="G274" s="118"/>
      <c r="H274" s="118"/>
    </row>
    <row r="275" spans="2:8" s="10" customFormat="1" ht="6.75" customHeight="1">
      <c r="B275" s="120"/>
      <c r="C275" s="9"/>
      <c r="D275" s="381" t="s">
        <v>422</v>
      </c>
      <c r="E275" s="14"/>
      <c r="F275" s="99"/>
      <c r="G275" s="118"/>
      <c r="H275" s="118"/>
    </row>
    <row r="276" spans="2:8" s="10" customFormat="1" ht="6.75" customHeight="1">
      <c r="B276" s="13"/>
      <c r="C276" s="9"/>
      <c r="D276" s="382"/>
      <c r="E276" s="14"/>
      <c r="F276" s="99"/>
      <c r="G276" s="118"/>
      <c r="H276" s="118"/>
    </row>
    <row r="277" spans="2:8" s="10" customFormat="1" ht="6.75" customHeight="1">
      <c r="B277" s="383" t="s">
        <v>275</v>
      </c>
      <c r="C277" s="9"/>
      <c r="D277" s="8"/>
      <c r="E277" s="14"/>
      <c r="F277" s="99"/>
      <c r="G277" s="118"/>
      <c r="H277" s="118"/>
    </row>
    <row r="278" spans="2:8" s="10" customFormat="1" ht="6.75" customHeight="1">
      <c r="B278" s="384"/>
      <c r="C278" s="9"/>
      <c r="D278" s="8"/>
      <c r="E278" s="14"/>
      <c r="F278" s="99"/>
      <c r="G278" s="118"/>
      <c r="H278" s="118"/>
    </row>
    <row r="279" spans="2:8" s="10" customFormat="1" ht="6.75" customHeight="1">
      <c r="B279" s="119"/>
      <c r="C279" s="9"/>
      <c r="D279" s="8"/>
      <c r="E279" s="14"/>
      <c r="F279" s="99"/>
      <c r="G279" s="118"/>
      <c r="H279" s="118"/>
    </row>
    <row r="280" spans="2:8" s="10" customFormat="1" ht="6.75" customHeight="1">
      <c r="B280" s="18"/>
      <c r="C280" s="9"/>
      <c r="D280" s="8"/>
      <c r="E280" s="14"/>
      <c r="F280" s="99"/>
      <c r="G280" s="118"/>
      <c r="H280" s="118"/>
    </row>
    <row r="281" spans="2:8" s="10" customFormat="1" ht="6.75" customHeight="1">
      <c r="B281" s="18"/>
      <c r="C281" s="385" t="s">
        <v>224</v>
      </c>
      <c r="D281" s="8"/>
      <c r="E281" s="14"/>
      <c r="F281" s="99"/>
      <c r="G281" s="118"/>
      <c r="H281" s="118"/>
    </row>
    <row r="282" spans="2:8" s="10" customFormat="1" ht="6.75" customHeight="1">
      <c r="B282" s="18"/>
      <c r="C282" s="386"/>
      <c r="D282" s="8"/>
      <c r="E282" s="14"/>
      <c r="F282" s="99"/>
      <c r="G282" s="118"/>
      <c r="H282" s="118"/>
    </row>
    <row r="283" spans="2:8" s="10" customFormat="1" ht="6.75" customHeight="1">
      <c r="B283" s="18"/>
      <c r="C283" s="381" t="s">
        <v>421</v>
      </c>
      <c r="D283" s="8"/>
      <c r="E283" s="14"/>
      <c r="F283" s="99"/>
      <c r="G283" s="118"/>
      <c r="H283" s="118"/>
    </row>
    <row r="284" spans="2:8" s="10" customFormat="1" ht="6.75" customHeight="1">
      <c r="B284" s="296"/>
      <c r="C284" s="382"/>
      <c r="D284" s="8"/>
      <c r="E284" s="14"/>
      <c r="F284" s="99"/>
      <c r="G284" s="118"/>
      <c r="H284" s="118"/>
    </row>
    <row r="285" spans="2:8" s="10" customFormat="1" ht="6.75" customHeight="1">
      <c r="B285" s="387" t="s">
        <v>215</v>
      </c>
      <c r="C285" s="8"/>
      <c r="D285" s="8"/>
      <c r="E285" s="14"/>
      <c r="F285" s="99"/>
      <c r="G285" s="118"/>
      <c r="H285" s="118"/>
    </row>
    <row r="286" spans="2:8" s="10" customFormat="1" ht="6.75" customHeight="1">
      <c r="B286" s="388"/>
      <c r="C286" s="115"/>
      <c r="D286" s="8"/>
      <c r="E286" s="14"/>
      <c r="F286" s="99"/>
      <c r="G286" s="118"/>
      <c r="H286" s="118"/>
    </row>
    <row r="287" spans="2:8" s="10" customFormat="1" ht="6.75" customHeight="1" thickBot="1">
      <c r="B287" s="19"/>
      <c r="C287" s="20"/>
      <c r="D287" s="21"/>
      <c r="E287" s="22"/>
      <c r="F287" s="99"/>
      <c r="G287" s="118"/>
      <c r="H287" s="118"/>
    </row>
    <row r="288" ht="6.75" customHeight="1" thickTop="1"/>
    <row r="289" ht="6.75" customHeight="1" thickBot="1"/>
    <row r="290" spans="2:9" s="10" customFormat="1" ht="16.5" customHeight="1" thickTop="1">
      <c r="B290" s="389" t="s">
        <v>259</v>
      </c>
      <c r="C290" s="389"/>
      <c r="D290" s="389"/>
      <c r="E290" s="389"/>
      <c r="F290" s="389"/>
      <c r="G290" s="390"/>
      <c r="H290" s="390"/>
      <c r="I290" s="226"/>
    </row>
    <row r="291" spans="2:9" s="10" customFormat="1" ht="13.5" customHeight="1">
      <c r="B291" s="227" t="s">
        <v>4</v>
      </c>
      <c r="C291" s="411"/>
      <c r="D291" s="410"/>
      <c r="E291" s="410"/>
      <c r="F291" s="410"/>
      <c r="G291" s="410"/>
      <c r="H291" s="410"/>
      <c r="I291" s="412"/>
    </row>
    <row r="292" spans="2:9" s="10" customFormat="1" ht="13.5" customHeight="1" thickBot="1">
      <c r="B292" s="228" t="s">
        <v>276</v>
      </c>
      <c r="C292" s="413"/>
      <c r="D292" s="393"/>
      <c r="E292" s="393"/>
      <c r="F292" s="393"/>
      <c r="G292" s="393"/>
      <c r="H292" s="393"/>
      <c r="I292" s="414"/>
    </row>
    <row r="293" spans="2:9" s="10" customFormat="1" ht="19.5" customHeight="1" thickBot="1">
      <c r="B293" s="229" t="s">
        <v>189</v>
      </c>
      <c r="C293" s="230" t="s">
        <v>279</v>
      </c>
      <c r="D293" s="230" t="s">
        <v>280</v>
      </c>
      <c r="E293" s="231" t="s">
        <v>424</v>
      </c>
      <c r="F293" s="232" t="s">
        <v>193</v>
      </c>
      <c r="G293" s="233" t="s">
        <v>194</v>
      </c>
      <c r="H293" s="234" t="s">
        <v>39</v>
      </c>
      <c r="I293" s="235" t="s">
        <v>0</v>
      </c>
    </row>
    <row r="294" spans="2:9" s="10" customFormat="1" ht="19.5" customHeight="1">
      <c r="B294" s="236" t="s">
        <v>277</v>
      </c>
      <c r="C294" s="237"/>
      <c r="D294" s="238" t="s">
        <v>425</v>
      </c>
      <c r="E294" s="239" t="s">
        <v>378</v>
      </c>
      <c r="F294" s="240" t="s">
        <v>281</v>
      </c>
      <c r="G294" s="241"/>
      <c r="H294" s="241" t="s">
        <v>195</v>
      </c>
      <c r="I294" s="242" t="s">
        <v>15</v>
      </c>
    </row>
    <row r="295" spans="2:9" s="10" customFormat="1" ht="19.5" customHeight="1">
      <c r="B295" s="236" t="s">
        <v>278</v>
      </c>
      <c r="C295" s="243" t="s">
        <v>426</v>
      </c>
      <c r="D295" s="244"/>
      <c r="E295" s="245" t="s">
        <v>324</v>
      </c>
      <c r="F295" s="243" t="s">
        <v>198</v>
      </c>
      <c r="G295" s="246"/>
      <c r="H295" s="246" t="s">
        <v>196</v>
      </c>
      <c r="I295" s="247" t="s">
        <v>16</v>
      </c>
    </row>
    <row r="296" spans="2:9" s="10" customFormat="1" ht="19.5" customHeight="1" thickBot="1">
      <c r="B296" s="248" t="s">
        <v>423</v>
      </c>
      <c r="C296" s="249" t="s">
        <v>427</v>
      </c>
      <c r="D296" s="250" t="s">
        <v>428</v>
      </c>
      <c r="E296" s="251"/>
      <c r="F296" s="249" t="s">
        <v>282</v>
      </c>
      <c r="G296" s="252"/>
      <c r="H296" s="252" t="s">
        <v>197</v>
      </c>
      <c r="I296" s="253" t="s">
        <v>20</v>
      </c>
    </row>
    <row r="297" ht="6.75" customHeight="1" thickTop="1"/>
  </sheetData>
  <sheetProtection/>
  <mergeCells count="142">
    <mergeCell ref="C291:I292"/>
    <mergeCell ref="C15:C16"/>
    <mergeCell ref="B137:H137"/>
    <mergeCell ref="C138:I139"/>
    <mergeCell ref="B21:B22"/>
    <mergeCell ref="B2:D2"/>
    <mergeCell ref="B3:B4"/>
    <mergeCell ref="B5:B6"/>
    <mergeCell ref="C7:C8"/>
    <mergeCell ref="D11:D12"/>
    <mergeCell ref="B20:D20"/>
    <mergeCell ref="D13:D14"/>
    <mergeCell ref="B23:B24"/>
    <mergeCell ref="C26:C27"/>
    <mergeCell ref="D30:D31"/>
    <mergeCell ref="B32:B33"/>
    <mergeCell ref="D32:D33"/>
    <mergeCell ref="E38:E39"/>
    <mergeCell ref="B36:B37"/>
    <mergeCell ref="C36:C37"/>
    <mergeCell ref="C34:C35"/>
    <mergeCell ref="B40:B41"/>
    <mergeCell ref="E40:E41"/>
    <mergeCell ref="C42:C43"/>
    <mergeCell ref="B44:B45"/>
    <mergeCell ref="C44:C45"/>
    <mergeCell ref="B48:B49"/>
    <mergeCell ref="D48:D49"/>
    <mergeCell ref="D46:D47"/>
    <mergeCell ref="C50:C51"/>
    <mergeCell ref="B52:B53"/>
    <mergeCell ref="C52:C53"/>
    <mergeCell ref="B58:B59"/>
    <mergeCell ref="B60:B61"/>
    <mergeCell ref="C63:C64"/>
    <mergeCell ref="D68:D69"/>
    <mergeCell ref="B70:B71"/>
    <mergeCell ref="D70:D71"/>
    <mergeCell ref="C73:C74"/>
    <mergeCell ref="D88:D89"/>
    <mergeCell ref="D90:D91"/>
    <mergeCell ref="C93:C94"/>
    <mergeCell ref="F97:F99"/>
    <mergeCell ref="C75:C76"/>
    <mergeCell ref="B76:B77"/>
    <mergeCell ref="E78:E79"/>
    <mergeCell ref="B80:B81"/>
    <mergeCell ref="E80:E81"/>
    <mergeCell ref="C83:C84"/>
    <mergeCell ref="E117:E118"/>
    <mergeCell ref="B119:B120"/>
    <mergeCell ref="E119:E120"/>
    <mergeCell ref="C122:C123"/>
    <mergeCell ref="F100:F101"/>
    <mergeCell ref="C102:C103"/>
    <mergeCell ref="D107:D108"/>
    <mergeCell ref="B109:B110"/>
    <mergeCell ref="D109:D110"/>
    <mergeCell ref="C112:C113"/>
    <mergeCell ref="C124:C125"/>
    <mergeCell ref="B125:B126"/>
    <mergeCell ref="D127:D128"/>
    <mergeCell ref="D129:D130"/>
    <mergeCell ref="C132:C133"/>
    <mergeCell ref="B57:D57"/>
    <mergeCell ref="C114:C115"/>
    <mergeCell ref="B115:B116"/>
    <mergeCell ref="C85:C86"/>
    <mergeCell ref="B86:B87"/>
    <mergeCell ref="B147:B148"/>
    <mergeCell ref="B149:B150"/>
    <mergeCell ref="B152:B153"/>
    <mergeCell ref="C154:C155"/>
    <mergeCell ref="B156:B157"/>
    <mergeCell ref="C156:C157"/>
    <mergeCell ref="D158:D159"/>
    <mergeCell ref="B160:B161"/>
    <mergeCell ref="D160:D161"/>
    <mergeCell ref="C162:C163"/>
    <mergeCell ref="B164:B165"/>
    <mergeCell ref="C164:C165"/>
    <mergeCell ref="B180:B181"/>
    <mergeCell ref="C180:C181"/>
    <mergeCell ref="E166:E167"/>
    <mergeCell ref="B168:B169"/>
    <mergeCell ref="E168:E169"/>
    <mergeCell ref="C170:C171"/>
    <mergeCell ref="B172:B173"/>
    <mergeCell ref="C172:C173"/>
    <mergeCell ref="B185:D185"/>
    <mergeCell ref="B186:B187"/>
    <mergeCell ref="B188:B189"/>
    <mergeCell ref="C191:C192"/>
    <mergeCell ref="D195:D196"/>
    <mergeCell ref="B146:D146"/>
    <mergeCell ref="D174:D175"/>
    <mergeCell ref="B176:B177"/>
    <mergeCell ref="D176:D177"/>
    <mergeCell ref="C178:C179"/>
    <mergeCell ref="B197:B198"/>
    <mergeCell ref="D197:D198"/>
    <mergeCell ref="C199:C200"/>
    <mergeCell ref="B201:B202"/>
    <mergeCell ref="C201:C202"/>
    <mergeCell ref="E203:E204"/>
    <mergeCell ref="E205:E206"/>
    <mergeCell ref="C207:C208"/>
    <mergeCell ref="C209:C210"/>
    <mergeCell ref="D211:D212"/>
    <mergeCell ref="D213:D214"/>
    <mergeCell ref="C215:C216"/>
    <mergeCell ref="B220:D220"/>
    <mergeCell ref="B221:B222"/>
    <mergeCell ref="B223:B224"/>
    <mergeCell ref="C226:C227"/>
    <mergeCell ref="D230:D231"/>
    <mergeCell ref="B232:B233"/>
    <mergeCell ref="D232:D233"/>
    <mergeCell ref="C234:C235"/>
    <mergeCell ref="B236:B237"/>
    <mergeCell ref="C236:C237"/>
    <mergeCell ref="E238:E239"/>
    <mergeCell ref="E240:E241"/>
    <mergeCell ref="C242:C243"/>
    <mergeCell ref="C244:C245"/>
    <mergeCell ref="D246:D247"/>
    <mergeCell ref="D248:D249"/>
    <mergeCell ref="C250:C251"/>
    <mergeCell ref="B255:D255"/>
    <mergeCell ref="B256:B257"/>
    <mergeCell ref="B258:B259"/>
    <mergeCell ref="B261:B262"/>
    <mergeCell ref="C265:C266"/>
    <mergeCell ref="C267:C268"/>
    <mergeCell ref="B269:B270"/>
    <mergeCell ref="D273:D274"/>
    <mergeCell ref="D275:D276"/>
    <mergeCell ref="B277:B278"/>
    <mergeCell ref="C281:C282"/>
    <mergeCell ref="C283:C284"/>
    <mergeCell ref="B285:B286"/>
    <mergeCell ref="B290:H290"/>
  </mergeCells>
  <printOptions/>
  <pageMargins left="0.68" right="0.22" top="0.81" bottom="0.5" header="0.17" footer="0.18"/>
  <pageSetup horizontalDpi="300" verticalDpi="300" orientation="portrait" paperSize="9" r:id="rId1"/>
  <headerFooter alignWithMargins="0">
    <oddFooter>&amp;C&amp;8www.cztenis.cz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H106"/>
  <sheetViews>
    <sheetView showGridLines="0" zoomScalePageLayoutView="0" workbookViewId="0" topLeftCell="A1">
      <selection activeCell="A1" sqref="A1"/>
    </sheetView>
  </sheetViews>
  <sheetFormatPr defaultColWidth="11.37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5.375" style="1" customWidth="1"/>
    <col min="8" max="16384" width="11.375" style="1" customWidth="1"/>
  </cols>
  <sheetData>
    <row r="1" spans="2:6" s="10" customFormat="1" ht="6.75" customHeight="1" thickBot="1">
      <c r="B1" s="8"/>
      <c r="C1" s="107"/>
      <c r="D1" s="8"/>
      <c r="E1" s="23"/>
      <c r="F1" s="99"/>
    </row>
    <row r="2" spans="2:8" s="10" customFormat="1" ht="16.5" customHeight="1" thickTop="1">
      <c r="B2" s="400" t="s">
        <v>259</v>
      </c>
      <c r="C2" s="401"/>
      <c r="D2" s="401"/>
      <c r="E2" s="174"/>
      <c r="F2" s="8"/>
      <c r="G2" s="118"/>
      <c r="H2" s="118"/>
    </row>
    <row r="3" spans="2:8" s="10" customFormat="1" ht="6.75" customHeight="1">
      <c r="B3" s="407" t="s">
        <v>166</v>
      </c>
      <c r="C3" s="8"/>
      <c r="D3" s="8"/>
      <c r="E3" s="14"/>
      <c r="F3" s="99"/>
      <c r="G3" s="118"/>
      <c r="H3" s="118"/>
    </row>
    <row r="4" spans="2:8" s="10" customFormat="1" ht="6.75" customHeight="1">
      <c r="B4" s="407"/>
      <c r="C4" s="8"/>
      <c r="D4" s="8"/>
      <c r="E4" s="14"/>
      <c r="F4" s="99"/>
      <c r="G4" s="118"/>
      <c r="H4" s="118"/>
    </row>
    <row r="5" spans="2:8" s="10" customFormat="1" ht="6.75" customHeight="1">
      <c r="B5" s="408" t="s">
        <v>167</v>
      </c>
      <c r="C5" s="8"/>
      <c r="D5" s="8"/>
      <c r="E5" s="14"/>
      <c r="F5" s="99"/>
      <c r="G5" s="118"/>
      <c r="H5" s="118"/>
    </row>
    <row r="6" spans="2:8" s="10" customFormat="1" ht="6.75" customHeight="1" thickBot="1">
      <c r="B6" s="409"/>
      <c r="C6" s="15"/>
      <c r="D6" s="15"/>
      <c r="E6" s="16"/>
      <c r="F6" s="99"/>
      <c r="G6" s="118"/>
      <c r="H6" s="118"/>
    </row>
    <row r="7" spans="2:8" s="10" customFormat="1" ht="6.75" customHeight="1">
      <c r="B7" s="13"/>
      <c r="C7" s="8"/>
      <c r="D7" s="8"/>
      <c r="E7" s="14"/>
      <c r="F7" s="99"/>
      <c r="G7" s="118"/>
      <c r="H7" s="118"/>
    </row>
    <row r="8" spans="2:8" s="10" customFormat="1" ht="6.75" customHeight="1">
      <c r="B8" s="13"/>
      <c r="C8" s="393" t="s">
        <v>331</v>
      </c>
      <c r="D8" s="8"/>
      <c r="E8" s="14"/>
      <c r="F8" s="99"/>
      <c r="G8" s="118"/>
      <c r="H8" s="118"/>
    </row>
    <row r="9" spans="2:8" s="10" customFormat="1" ht="6.75" customHeight="1">
      <c r="B9" s="13"/>
      <c r="C9" s="394"/>
      <c r="D9" s="8"/>
      <c r="E9" s="277"/>
      <c r="F9" s="99"/>
      <c r="G9" s="118"/>
      <c r="H9" s="118"/>
    </row>
    <row r="10" spans="2:8" s="10" customFormat="1" ht="6.75" customHeight="1">
      <c r="B10" s="17"/>
      <c r="C10" s="278"/>
      <c r="D10" s="8"/>
      <c r="E10" s="277"/>
      <c r="F10" s="99"/>
      <c r="G10" s="118"/>
      <c r="H10" s="118"/>
    </row>
    <row r="11" spans="2:8" s="10" customFormat="1" ht="6.75" customHeight="1">
      <c r="B11" s="279"/>
      <c r="C11" s="280"/>
      <c r="D11" s="8"/>
      <c r="E11" s="277"/>
      <c r="F11" s="99"/>
      <c r="G11" s="118"/>
      <c r="H11" s="118"/>
    </row>
    <row r="12" spans="2:8" s="10" customFormat="1" ht="6.75" customHeight="1">
      <c r="B12" s="17"/>
      <c r="C12" s="280"/>
      <c r="D12" s="382" t="s">
        <v>331</v>
      </c>
      <c r="E12" s="277"/>
      <c r="F12" s="99"/>
      <c r="G12" s="118"/>
      <c r="H12" s="118"/>
    </row>
    <row r="13" spans="2:8" s="10" customFormat="1" ht="6.75" customHeight="1">
      <c r="B13" s="279"/>
      <c r="C13" s="280"/>
      <c r="D13" s="396"/>
      <c r="E13" s="277"/>
      <c r="F13" s="99"/>
      <c r="G13" s="118"/>
      <c r="H13" s="118"/>
    </row>
    <row r="14" spans="2:8" s="10" customFormat="1" ht="6.75" customHeight="1">
      <c r="B14" s="383" t="s">
        <v>332</v>
      </c>
      <c r="C14" s="280"/>
      <c r="D14" s="395" t="s">
        <v>339</v>
      </c>
      <c r="E14" s="277"/>
      <c r="F14" s="99"/>
      <c r="G14" s="118"/>
      <c r="H14" s="118"/>
    </row>
    <row r="15" spans="2:8" s="10" customFormat="1" ht="6.75" customHeight="1">
      <c r="B15" s="384"/>
      <c r="C15" s="9"/>
      <c r="D15" s="385"/>
      <c r="E15" s="277"/>
      <c r="F15" s="99"/>
      <c r="G15" s="118"/>
      <c r="H15" s="118"/>
    </row>
    <row r="16" spans="2:8" s="10" customFormat="1" ht="6.75" customHeight="1">
      <c r="B16" s="18"/>
      <c r="C16" s="385" t="s">
        <v>332</v>
      </c>
      <c r="D16" s="9"/>
      <c r="E16" s="277"/>
      <c r="F16" s="99"/>
      <c r="G16" s="118"/>
      <c r="H16" s="118"/>
    </row>
    <row r="17" spans="2:8" s="10" customFormat="1" ht="6.75" customHeight="1">
      <c r="B17" s="18"/>
      <c r="C17" s="386"/>
      <c r="D17" s="9"/>
      <c r="E17" s="277"/>
      <c r="F17" s="99"/>
      <c r="G17" s="118"/>
      <c r="H17" s="118"/>
    </row>
    <row r="18" spans="2:8" s="10" customFormat="1" ht="6.75" customHeight="1">
      <c r="B18" s="387" t="s">
        <v>333</v>
      </c>
      <c r="C18" s="381" t="s">
        <v>317</v>
      </c>
      <c r="D18" s="9"/>
      <c r="E18" s="277"/>
      <c r="F18" s="99"/>
      <c r="G18" s="118"/>
      <c r="H18" s="118"/>
    </row>
    <row r="19" spans="2:8" s="10" customFormat="1" ht="6.75" customHeight="1">
      <c r="B19" s="388"/>
      <c r="C19" s="382"/>
      <c r="D19" s="9"/>
      <c r="E19" s="277"/>
      <c r="F19" s="99"/>
      <c r="G19" s="118"/>
      <c r="H19" s="118"/>
    </row>
    <row r="20" spans="2:8" s="10" customFormat="1" ht="6.75" customHeight="1">
      <c r="B20" s="281"/>
      <c r="C20" s="282"/>
      <c r="D20" s="9"/>
      <c r="E20" s="404" t="s">
        <v>331</v>
      </c>
      <c r="F20" s="99"/>
      <c r="G20" s="118"/>
      <c r="H20" s="118"/>
    </row>
    <row r="21" spans="2:8" s="10" customFormat="1" ht="6.75" customHeight="1">
      <c r="B21" s="17"/>
      <c r="C21" s="282"/>
      <c r="D21" s="9"/>
      <c r="E21" s="405"/>
      <c r="F21" s="99"/>
      <c r="G21" s="118"/>
      <c r="H21" s="118"/>
    </row>
    <row r="22" spans="2:8" s="10" customFormat="1" ht="6.75" customHeight="1">
      <c r="B22" s="383" t="s">
        <v>334</v>
      </c>
      <c r="C22" s="282"/>
      <c r="D22" s="9"/>
      <c r="E22" s="406" t="s">
        <v>362</v>
      </c>
      <c r="F22" s="99"/>
      <c r="G22" s="118"/>
      <c r="H22" s="118"/>
    </row>
    <row r="23" spans="2:8" s="10" customFormat="1" ht="6.75" customHeight="1">
      <c r="B23" s="384"/>
      <c r="C23" s="8"/>
      <c r="D23" s="9"/>
      <c r="E23" s="404"/>
      <c r="F23" s="99"/>
      <c r="G23" s="118"/>
      <c r="H23" s="118"/>
    </row>
    <row r="24" spans="2:8" s="10" customFormat="1" ht="6.75" customHeight="1">
      <c r="B24" s="18"/>
      <c r="C24" s="382" t="s">
        <v>335</v>
      </c>
      <c r="D24" s="9"/>
      <c r="E24" s="277"/>
      <c r="F24" s="99"/>
      <c r="G24" s="118"/>
      <c r="H24" s="118"/>
    </row>
    <row r="25" spans="2:8" s="10" customFormat="1" ht="6.75" customHeight="1">
      <c r="B25" s="18"/>
      <c r="C25" s="396"/>
      <c r="D25" s="9"/>
      <c r="E25" s="277"/>
      <c r="F25" s="99"/>
      <c r="G25" s="118"/>
      <c r="H25" s="118"/>
    </row>
    <row r="26" spans="2:8" s="10" customFormat="1" ht="6.75" customHeight="1">
      <c r="B26" s="387" t="s">
        <v>335</v>
      </c>
      <c r="C26" s="395" t="s">
        <v>336</v>
      </c>
      <c r="D26" s="9"/>
      <c r="E26" s="277"/>
      <c r="F26" s="99"/>
      <c r="G26" s="118"/>
      <c r="H26" s="118"/>
    </row>
    <row r="27" spans="2:8" s="10" customFormat="1" ht="6.75" customHeight="1">
      <c r="B27" s="388"/>
      <c r="C27" s="385"/>
      <c r="D27" s="9"/>
      <c r="E27" s="277"/>
      <c r="F27" s="99"/>
      <c r="G27" s="118"/>
      <c r="H27" s="118"/>
    </row>
    <row r="28" spans="2:8" s="10" customFormat="1" ht="6.75" customHeight="1">
      <c r="B28" s="13"/>
      <c r="C28" s="280"/>
      <c r="D28" s="385" t="s">
        <v>337</v>
      </c>
      <c r="E28" s="277"/>
      <c r="F28" s="99"/>
      <c r="G28" s="118"/>
      <c r="H28" s="118"/>
    </row>
    <row r="29" spans="2:8" s="10" customFormat="1" ht="6.75" customHeight="1">
      <c r="B29" s="283"/>
      <c r="C29" s="280"/>
      <c r="D29" s="386"/>
      <c r="E29" s="277"/>
      <c r="F29" s="99"/>
      <c r="G29" s="118"/>
      <c r="H29" s="118"/>
    </row>
    <row r="30" spans="2:8" s="10" customFormat="1" ht="6.75" customHeight="1">
      <c r="B30" s="17"/>
      <c r="C30" s="280"/>
      <c r="D30" s="381" t="s">
        <v>338</v>
      </c>
      <c r="E30" s="277"/>
      <c r="F30" s="99"/>
      <c r="G30" s="118"/>
      <c r="H30" s="118"/>
    </row>
    <row r="31" spans="2:8" s="10" customFormat="1" ht="6.75" customHeight="1">
      <c r="B31" s="17"/>
      <c r="C31" s="9"/>
      <c r="D31" s="382"/>
      <c r="E31" s="277"/>
      <c r="F31" s="99"/>
      <c r="G31" s="118"/>
      <c r="H31" s="118"/>
    </row>
    <row r="32" spans="2:8" s="10" customFormat="1" ht="6.75" customHeight="1">
      <c r="B32" s="17"/>
      <c r="C32" s="398" t="s">
        <v>337</v>
      </c>
      <c r="D32" s="8"/>
      <c r="E32" s="277"/>
      <c r="F32" s="99"/>
      <c r="G32" s="118"/>
      <c r="H32" s="118"/>
    </row>
    <row r="33" spans="2:8" s="10" customFormat="1" ht="6.75" customHeight="1">
      <c r="B33" s="17"/>
      <c r="C33" s="399"/>
      <c r="D33" s="8"/>
      <c r="E33" s="277"/>
      <c r="F33" s="99"/>
      <c r="G33" s="118"/>
      <c r="H33" s="118"/>
    </row>
    <row r="34" spans="2:8" s="10" customFormat="1" ht="6.75" customHeight="1" thickBot="1">
      <c r="B34" s="19"/>
      <c r="C34" s="20"/>
      <c r="D34" s="21"/>
      <c r="E34" s="22"/>
      <c r="F34" s="99"/>
      <c r="G34" s="118"/>
      <c r="H34" s="118"/>
    </row>
    <row r="35" spans="1:8" s="10" customFormat="1" ht="6.75" customHeight="1" thickBot="1" thickTop="1">
      <c r="A35" s="23"/>
      <c r="B35" s="8"/>
      <c r="C35" s="107"/>
      <c r="D35" s="8"/>
      <c r="E35" s="23"/>
      <c r="F35" s="99"/>
      <c r="G35" s="118"/>
      <c r="H35" s="118"/>
    </row>
    <row r="36" spans="2:8" s="10" customFormat="1" ht="16.5" customHeight="1" thickTop="1">
      <c r="B36" s="400" t="s">
        <v>259</v>
      </c>
      <c r="C36" s="401"/>
      <c r="D36" s="401"/>
      <c r="E36" s="174"/>
      <c r="F36" s="8"/>
      <c r="G36" s="118"/>
      <c r="H36" s="118"/>
    </row>
    <row r="37" spans="2:8" s="10" customFormat="1" ht="6.75" customHeight="1">
      <c r="B37" s="407" t="s">
        <v>166</v>
      </c>
      <c r="C37" s="8"/>
      <c r="D37" s="8"/>
      <c r="E37" s="14"/>
      <c r="F37" s="99"/>
      <c r="G37" s="118"/>
      <c r="H37" s="118"/>
    </row>
    <row r="38" spans="2:8" s="10" customFormat="1" ht="6.75" customHeight="1">
      <c r="B38" s="407"/>
      <c r="C38" s="8"/>
      <c r="D38" s="8"/>
      <c r="E38" s="14"/>
      <c r="F38" s="99"/>
      <c r="G38" s="118"/>
      <c r="H38" s="118"/>
    </row>
    <row r="39" spans="2:8" s="10" customFormat="1" ht="6.75" customHeight="1">
      <c r="B39" s="408" t="s">
        <v>225</v>
      </c>
      <c r="C39" s="8"/>
      <c r="D39" s="8"/>
      <c r="E39" s="14"/>
      <c r="F39" s="99"/>
      <c r="G39" s="118"/>
      <c r="H39" s="118"/>
    </row>
    <row r="40" spans="2:8" s="10" customFormat="1" ht="6.75" customHeight="1" thickBot="1">
      <c r="B40" s="409"/>
      <c r="C40" s="15"/>
      <c r="D40" s="15"/>
      <c r="E40" s="16"/>
      <c r="F40" s="99"/>
      <c r="G40" s="118"/>
      <c r="H40" s="118"/>
    </row>
    <row r="41" spans="1:5" ht="6.75" customHeight="1">
      <c r="A41" s="1"/>
      <c r="B41" s="110"/>
      <c r="C41" s="393" t="s">
        <v>260</v>
      </c>
      <c r="D41" s="8"/>
      <c r="E41" s="14"/>
    </row>
    <row r="42" spans="1:5" ht="6.75" customHeight="1">
      <c r="A42" s="1"/>
      <c r="B42" s="110"/>
      <c r="C42" s="394"/>
      <c r="D42" s="8"/>
      <c r="E42" s="14"/>
    </row>
    <row r="43" spans="1:5" ht="6.75" customHeight="1">
      <c r="A43" s="1"/>
      <c r="B43" s="17"/>
      <c r="C43" s="11"/>
      <c r="D43" s="8"/>
      <c r="E43" s="14"/>
    </row>
    <row r="44" spans="1:5" ht="6.75" customHeight="1">
      <c r="A44" s="1"/>
      <c r="B44" s="17"/>
      <c r="C44" s="9"/>
      <c r="D44" s="8"/>
      <c r="E44" s="14"/>
    </row>
    <row r="45" spans="1:5" ht="6.75" customHeight="1">
      <c r="A45" s="1"/>
      <c r="B45" s="110"/>
      <c r="C45" s="9"/>
      <c r="D45" s="382" t="s">
        <v>260</v>
      </c>
      <c r="E45" s="14"/>
    </row>
    <row r="46" spans="1:5" ht="6.75" customHeight="1">
      <c r="A46" s="1"/>
      <c r="B46" s="110"/>
      <c r="C46" s="9"/>
      <c r="D46" s="396"/>
      <c r="E46" s="14"/>
    </row>
    <row r="47" spans="1:5" ht="6.75" customHeight="1">
      <c r="A47" s="1"/>
      <c r="B47" s="17"/>
      <c r="C47" s="9"/>
      <c r="D47" s="381" t="s">
        <v>262</v>
      </c>
      <c r="E47" s="14"/>
    </row>
    <row r="48" spans="1:5" ht="6.75" customHeight="1">
      <c r="A48" s="1"/>
      <c r="B48" s="17"/>
      <c r="C48" s="9"/>
      <c r="D48" s="382"/>
      <c r="E48" s="14"/>
    </row>
    <row r="49" spans="1:5" ht="6.75" customHeight="1">
      <c r="A49" s="1"/>
      <c r="B49" s="110"/>
      <c r="C49" s="398" t="s">
        <v>261</v>
      </c>
      <c r="D49" s="8"/>
      <c r="E49" s="14"/>
    </row>
    <row r="50" spans="1:5" ht="6.75" customHeight="1">
      <c r="A50" s="1"/>
      <c r="B50" s="110"/>
      <c r="C50" s="399"/>
      <c r="D50" s="8"/>
      <c r="E50" s="14"/>
    </row>
    <row r="51" spans="1:5" ht="6.75" customHeight="1" thickBot="1">
      <c r="A51" s="1"/>
      <c r="B51" s="111"/>
      <c r="C51" s="21"/>
      <c r="D51" s="112"/>
      <c r="E51" s="113"/>
    </row>
    <row r="52" spans="1:8" s="10" customFormat="1" ht="6.75" customHeight="1" thickTop="1">
      <c r="A52" s="23"/>
      <c r="B52" s="8"/>
      <c r="C52" s="107"/>
      <c r="D52" s="8"/>
      <c r="E52" s="23"/>
      <c r="F52" s="99"/>
      <c r="G52" s="118"/>
      <c r="H52" s="118"/>
    </row>
    <row r="53" spans="1:8" s="10" customFormat="1" ht="6.75" customHeight="1" thickBot="1">
      <c r="A53" s="23"/>
      <c r="B53" s="8"/>
      <c r="C53" s="107"/>
      <c r="D53" s="8"/>
      <c r="E53" s="23"/>
      <c r="F53" s="99"/>
      <c r="G53" s="118"/>
      <c r="H53" s="118"/>
    </row>
    <row r="54" spans="2:8" s="10" customFormat="1" ht="16.5" customHeight="1" thickTop="1">
      <c r="B54" s="400" t="s">
        <v>259</v>
      </c>
      <c r="C54" s="401"/>
      <c r="D54" s="401"/>
      <c r="E54" s="174"/>
      <c r="F54" s="8"/>
      <c r="G54" s="118"/>
      <c r="H54" s="118"/>
    </row>
    <row r="55" spans="2:8" s="10" customFormat="1" ht="6.75" customHeight="1">
      <c r="B55" s="407" t="s">
        <v>166</v>
      </c>
      <c r="C55" s="8"/>
      <c r="D55" s="8"/>
      <c r="E55" s="14"/>
      <c r="F55" s="99"/>
      <c r="G55" s="118"/>
      <c r="H55" s="118"/>
    </row>
    <row r="56" spans="2:8" s="10" customFormat="1" ht="6.75" customHeight="1">
      <c r="B56" s="407"/>
      <c r="C56" s="8"/>
      <c r="D56" s="8"/>
      <c r="E56" s="14"/>
      <c r="F56" s="99"/>
      <c r="G56" s="118"/>
      <c r="H56" s="118"/>
    </row>
    <row r="57" spans="2:8" s="10" customFormat="1" ht="6.75" customHeight="1">
      <c r="B57" s="408" t="s">
        <v>226</v>
      </c>
      <c r="C57" s="8"/>
      <c r="D57" s="8"/>
      <c r="E57" s="14"/>
      <c r="F57" s="99"/>
      <c r="G57" s="118"/>
      <c r="H57" s="118"/>
    </row>
    <row r="58" spans="2:8" s="10" customFormat="1" ht="6.75" customHeight="1" thickBot="1">
      <c r="B58" s="409"/>
      <c r="C58" s="15"/>
      <c r="D58" s="15"/>
      <c r="E58" s="16"/>
      <c r="F58" s="99"/>
      <c r="G58" s="118"/>
      <c r="H58" s="118"/>
    </row>
    <row r="59" spans="2:8" s="10" customFormat="1" ht="6.75" customHeight="1">
      <c r="B59" s="13"/>
      <c r="C59" s="8"/>
      <c r="D59" s="8"/>
      <c r="E59" s="14"/>
      <c r="F59" s="99"/>
      <c r="G59" s="118"/>
      <c r="H59" s="118"/>
    </row>
    <row r="60" spans="2:8" s="10" customFormat="1" ht="6.75" customHeight="1">
      <c r="B60" s="13"/>
      <c r="C60" s="393" t="s">
        <v>346</v>
      </c>
      <c r="D60" s="8"/>
      <c r="E60" s="14"/>
      <c r="F60" s="99"/>
      <c r="G60" s="118"/>
      <c r="H60" s="118"/>
    </row>
    <row r="61" spans="2:8" s="10" customFormat="1" ht="6.75" customHeight="1">
      <c r="B61" s="13"/>
      <c r="C61" s="394"/>
      <c r="D61" s="8"/>
      <c r="E61" s="277"/>
      <c r="F61" s="99"/>
      <c r="G61" s="118"/>
      <c r="H61" s="118"/>
    </row>
    <row r="62" spans="2:8" s="10" customFormat="1" ht="6.75" customHeight="1">
      <c r="B62" s="17"/>
      <c r="C62" s="278"/>
      <c r="D62" s="8"/>
      <c r="E62" s="277"/>
      <c r="F62" s="99"/>
      <c r="G62" s="118"/>
      <c r="H62" s="118"/>
    </row>
    <row r="63" spans="2:8" s="10" customFormat="1" ht="6.75" customHeight="1">
      <c r="B63" s="279"/>
      <c r="C63" s="280"/>
      <c r="D63" s="8"/>
      <c r="E63" s="277"/>
      <c r="F63" s="99"/>
      <c r="G63" s="118"/>
      <c r="H63" s="118"/>
    </row>
    <row r="64" spans="2:8" s="10" customFormat="1" ht="6.75" customHeight="1">
      <c r="B64" s="17"/>
      <c r="C64" s="280"/>
      <c r="D64" s="382" t="s">
        <v>346</v>
      </c>
      <c r="E64" s="277"/>
      <c r="F64" s="99"/>
      <c r="G64" s="118"/>
      <c r="H64" s="118"/>
    </row>
    <row r="65" spans="2:8" s="10" customFormat="1" ht="6.75" customHeight="1">
      <c r="B65" s="279"/>
      <c r="C65" s="280"/>
      <c r="D65" s="396"/>
      <c r="E65" s="277"/>
      <c r="F65" s="99"/>
      <c r="G65" s="118"/>
      <c r="H65" s="118"/>
    </row>
    <row r="66" spans="2:8" s="10" customFormat="1" ht="6.75" customHeight="1">
      <c r="B66" s="383" t="s">
        <v>347</v>
      </c>
      <c r="C66" s="280"/>
      <c r="D66" s="395" t="s">
        <v>353</v>
      </c>
      <c r="E66" s="277"/>
      <c r="F66" s="99"/>
      <c r="G66" s="118"/>
      <c r="H66" s="118"/>
    </row>
    <row r="67" spans="2:8" s="10" customFormat="1" ht="6.75" customHeight="1">
      <c r="B67" s="384"/>
      <c r="C67" s="9"/>
      <c r="D67" s="385"/>
      <c r="E67" s="277"/>
      <c r="F67" s="99"/>
      <c r="G67" s="118"/>
      <c r="H67" s="118"/>
    </row>
    <row r="68" spans="2:8" s="10" customFormat="1" ht="6.75" customHeight="1">
      <c r="B68" s="18"/>
      <c r="C68" s="398" t="s">
        <v>348</v>
      </c>
      <c r="D68" s="9"/>
      <c r="E68" s="277"/>
      <c r="F68" s="99"/>
      <c r="G68" s="118"/>
      <c r="H68" s="118"/>
    </row>
    <row r="69" spans="2:8" s="10" customFormat="1" ht="6.75" customHeight="1">
      <c r="B69" s="18"/>
      <c r="C69" s="399"/>
      <c r="D69" s="9"/>
      <c r="E69" s="277"/>
      <c r="F69" s="99"/>
      <c r="G69" s="118"/>
      <c r="H69" s="118"/>
    </row>
    <row r="70" spans="2:8" s="10" customFormat="1" ht="6.75" customHeight="1">
      <c r="B70" s="387" t="s">
        <v>348</v>
      </c>
      <c r="C70" s="381" t="s">
        <v>352</v>
      </c>
      <c r="D70" s="9"/>
      <c r="E70" s="277"/>
      <c r="F70" s="99"/>
      <c r="G70" s="118"/>
      <c r="H70" s="118"/>
    </row>
    <row r="71" spans="2:8" s="10" customFormat="1" ht="6.75" customHeight="1">
      <c r="B71" s="388"/>
      <c r="C71" s="382"/>
      <c r="D71" s="9"/>
      <c r="E71" s="277"/>
      <c r="F71" s="99"/>
      <c r="G71" s="118"/>
      <c r="H71" s="118"/>
    </row>
    <row r="72" spans="2:8" s="10" customFormat="1" ht="6.75" customHeight="1">
      <c r="B72" s="17"/>
      <c r="C72" s="282"/>
      <c r="D72" s="9"/>
      <c r="E72" s="404" t="s">
        <v>346</v>
      </c>
      <c r="F72" s="99"/>
      <c r="G72" s="118"/>
      <c r="H72" s="118"/>
    </row>
    <row r="73" spans="2:8" s="10" customFormat="1" ht="6.75" customHeight="1">
      <c r="B73" s="17"/>
      <c r="C73" s="282"/>
      <c r="D73" s="9"/>
      <c r="E73" s="405"/>
      <c r="F73" s="99"/>
      <c r="G73" s="118"/>
      <c r="H73" s="118"/>
    </row>
    <row r="74" spans="2:8" s="10" customFormat="1" ht="6.75" customHeight="1">
      <c r="B74" s="17"/>
      <c r="C74" s="282"/>
      <c r="D74" s="9"/>
      <c r="E74" s="406" t="s">
        <v>354</v>
      </c>
      <c r="F74" s="99"/>
      <c r="G74" s="118"/>
      <c r="H74" s="118"/>
    </row>
    <row r="75" spans="2:8" s="10" customFormat="1" ht="6.75" customHeight="1">
      <c r="B75" s="17"/>
      <c r="C75" s="8"/>
      <c r="D75" s="9"/>
      <c r="E75" s="404"/>
      <c r="F75" s="99"/>
      <c r="G75" s="118"/>
      <c r="H75" s="118"/>
    </row>
    <row r="76" spans="2:8" s="10" customFormat="1" ht="6.75" customHeight="1">
      <c r="B76" s="17"/>
      <c r="C76" s="393" t="s">
        <v>349</v>
      </c>
      <c r="D76" s="9"/>
      <c r="E76" s="277"/>
      <c r="F76" s="99"/>
      <c r="G76" s="118"/>
      <c r="H76" s="118"/>
    </row>
    <row r="77" spans="2:8" s="10" customFormat="1" ht="6.75" customHeight="1">
      <c r="B77" s="17"/>
      <c r="C77" s="394"/>
      <c r="D77" s="9"/>
      <c r="E77" s="277"/>
      <c r="F77" s="99"/>
      <c r="G77" s="118"/>
      <c r="H77" s="118"/>
    </row>
    <row r="78" spans="2:8" s="10" customFormat="1" ht="6.75" customHeight="1">
      <c r="B78" s="17"/>
      <c r="C78" s="397"/>
      <c r="D78" s="9"/>
      <c r="E78" s="277"/>
      <c r="F78" s="99"/>
      <c r="G78" s="118"/>
      <c r="H78" s="118"/>
    </row>
    <row r="79" spans="2:8" s="10" customFormat="1" ht="6.75" customHeight="1">
      <c r="B79" s="17"/>
      <c r="C79" s="398"/>
      <c r="D79" s="9"/>
      <c r="E79" s="277"/>
      <c r="F79" s="99"/>
      <c r="G79" s="118"/>
      <c r="H79" s="118"/>
    </row>
    <row r="80" spans="2:8" s="10" customFormat="1" ht="6.75" customHeight="1">
      <c r="B80" s="13"/>
      <c r="C80" s="280"/>
      <c r="D80" s="385" t="s">
        <v>349</v>
      </c>
      <c r="E80" s="277"/>
      <c r="F80" s="99"/>
      <c r="G80" s="118"/>
      <c r="H80" s="118"/>
    </row>
    <row r="81" spans="2:8" s="10" customFormat="1" ht="6.75" customHeight="1">
      <c r="B81" s="283"/>
      <c r="C81" s="280"/>
      <c r="D81" s="386"/>
      <c r="E81" s="277"/>
      <c r="F81" s="99"/>
      <c r="G81" s="118"/>
      <c r="H81" s="118"/>
    </row>
    <row r="82" spans="2:8" s="10" customFormat="1" ht="6.75" customHeight="1">
      <c r="B82" s="17"/>
      <c r="C82" s="280"/>
      <c r="D82" s="381" t="s">
        <v>351</v>
      </c>
      <c r="E82" s="277"/>
      <c r="F82" s="99"/>
      <c r="G82" s="118"/>
      <c r="H82" s="118"/>
    </row>
    <row r="83" spans="2:8" s="10" customFormat="1" ht="6.75" customHeight="1">
      <c r="B83" s="17"/>
      <c r="C83" s="9"/>
      <c r="D83" s="382"/>
      <c r="E83" s="277"/>
      <c r="F83" s="99"/>
      <c r="G83" s="118"/>
      <c r="H83" s="118"/>
    </row>
    <row r="84" spans="2:8" s="10" customFormat="1" ht="6.75" customHeight="1">
      <c r="B84" s="17"/>
      <c r="C84" s="398" t="s">
        <v>350</v>
      </c>
      <c r="D84" s="8"/>
      <c r="E84" s="277"/>
      <c r="F84" s="99"/>
      <c r="G84" s="118"/>
      <c r="H84" s="118"/>
    </row>
    <row r="85" spans="2:8" s="10" customFormat="1" ht="6.75" customHeight="1">
      <c r="B85" s="17"/>
      <c r="C85" s="399"/>
      <c r="D85" s="8"/>
      <c r="E85" s="277"/>
      <c r="F85" s="99"/>
      <c r="G85" s="118"/>
      <c r="H85" s="118"/>
    </row>
    <row r="86" spans="2:8" s="10" customFormat="1" ht="6.75" customHeight="1" thickBot="1">
      <c r="B86" s="19"/>
      <c r="C86" s="20"/>
      <c r="D86" s="21"/>
      <c r="E86" s="22"/>
      <c r="F86" s="99"/>
      <c r="G86" s="118"/>
      <c r="H86" s="118"/>
    </row>
    <row r="87" spans="1:8" s="10" customFormat="1" ht="6.75" customHeight="1" thickTop="1">
      <c r="A87" s="23"/>
      <c r="B87" s="8"/>
      <c r="C87" s="107"/>
      <c r="D87" s="8"/>
      <c r="E87" s="23"/>
      <c r="F87" s="99"/>
      <c r="G87" s="118"/>
      <c r="H87" s="118"/>
    </row>
    <row r="88" spans="1:8" s="10" customFormat="1" ht="6.75" customHeight="1">
      <c r="A88" s="23"/>
      <c r="B88" s="8"/>
      <c r="C88" s="107"/>
      <c r="D88" s="8"/>
      <c r="E88" s="23"/>
      <c r="F88" s="99"/>
      <c r="G88" s="118"/>
      <c r="H88" s="118"/>
    </row>
    <row r="89" spans="2:8" s="10" customFormat="1" ht="6.75" customHeight="1">
      <c r="B89" s="8"/>
      <c r="C89" s="8"/>
      <c r="D89" s="8"/>
      <c r="E89" s="23"/>
      <c r="F89" s="99"/>
      <c r="G89" s="118"/>
      <c r="H89" s="118"/>
    </row>
    <row r="90" spans="2:6" s="10" customFormat="1" ht="6.75" customHeight="1" thickBot="1">
      <c r="B90" s="8"/>
      <c r="C90" s="107"/>
      <c r="D90" s="8"/>
      <c r="E90" s="23"/>
      <c r="F90" s="99"/>
    </row>
    <row r="91" spans="2:8" s="10" customFormat="1" ht="16.5" customHeight="1" thickTop="1">
      <c r="B91" s="400" t="s">
        <v>259</v>
      </c>
      <c r="C91" s="401"/>
      <c r="D91" s="401"/>
      <c r="E91" s="174"/>
      <c r="F91" s="8"/>
      <c r="G91" s="118"/>
      <c r="H91" s="118"/>
    </row>
    <row r="92" spans="2:8" s="10" customFormat="1" ht="6.75" customHeight="1">
      <c r="B92" s="407" t="s">
        <v>166</v>
      </c>
      <c r="C92" s="8"/>
      <c r="D92" s="8"/>
      <c r="E92" s="14"/>
      <c r="F92" s="99"/>
      <c r="G92" s="118"/>
      <c r="H92" s="118"/>
    </row>
    <row r="93" spans="2:8" s="10" customFormat="1" ht="6.75" customHeight="1">
      <c r="B93" s="407"/>
      <c r="C93" s="8"/>
      <c r="D93" s="8"/>
      <c r="E93" s="14"/>
      <c r="F93" s="99"/>
      <c r="G93" s="118"/>
      <c r="H93" s="118"/>
    </row>
    <row r="94" spans="2:8" s="10" customFormat="1" ht="6.75" customHeight="1">
      <c r="B94" s="408" t="s">
        <v>276</v>
      </c>
      <c r="C94" s="8"/>
      <c r="D94" s="8"/>
      <c r="E94" s="14"/>
      <c r="F94" s="99"/>
      <c r="G94" s="118"/>
      <c r="H94" s="118"/>
    </row>
    <row r="95" spans="2:8" s="10" customFormat="1" ht="6.75" customHeight="1" thickBot="1">
      <c r="B95" s="409"/>
      <c r="C95" s="15"/>
      <c r="D95" s="15"/>
      <c r="E95" s="16"/>
      <c r="F95" s="99"/>
      <c r="G95" s="118"/>
      <c r="H95" s="118"/>
    </row>
    <row r="96" spans="1:5" ht="6.75" customHeight="1">
      <c r="A96" s="1"/>
      <c r="B96" s="110"/>
      <c r="C96" s="393" t="s">
        <v>355</v>
      </c>
      <c r="D96" s="8"/>
      <c r="E96" s="14"/>
    </row>
    <row r="97" spans="1:5" ht="6.75" customHeight="1">
      <c r="A97" s="1"/>
      <c r="B97" s="110"/>
      <c r="C97" s="394"/>
      <c r="D97" s="8"/>
      <c r="E97" s="14"/>
    </row>
    <row r="98" spans="1:5" ht="6.75" customHeight="1">
      <c r="A98" s="1"/>
      <c r="B98" s="17"/>
      <c r="C98" s="11"/>
      <c r="D98" s="8"/>
      <c r="E98" s="14"/>
    </row>
    <row r="99" spans="1:5" ht="6.75" customHeight="1">
      <c r="A99" s="1"/>
      <c r="B99" s="17"/>
      <c r="C99" s="9"/>
      <c r="D99" s="8"/>
      <c r="E99" s="14"/>
    </row>
    <row r="100" spans="1:5" ht="6.75" customHeight="1">
      <c r="A100" s="1"/>
      <c r="B100" s="110"/>
      <c r="C100" s="9"/>
      <c r="D100" s="382" t="s">
        <v>355</v>
      </c>
      <c r="E100" s="14"/>
    </row>
    <row r="101" spans="1:5" ht="6.75" customHeight="1">
      <c r="A101" s="1"/>
      <c r="B101" s="110"/>
      <c r="C101" s="9"/>
      <c r="D101" s="396"/>
      <c r="E101" s="14"/>
    </row>
    <row r="102" spans="1:5" ht="6.75" customHeight="1">
      <c r="A102" s="1"/>
      <c r="B102" s="17"/>
      <c r="C102" s="9"/>
      <c r="D102" s="381" t="s">
        <v>317</v>
      </c>
      <c r="E102" s="14"/>
    </row>
    <row r="103" spans="1:5" ht="6.75" customHeight="1">
      <c r="A103" s="1"/>
      <c r="B103" s="17"/>
      <c r="C103" s="9"/>
      <c r="D103" s="382"/>
      <c r="E103" s="14"/>
    </row>
    <row r="104" spans="1:5" ht="6.75" customHeight="1">
      <c r="A104" s="1"/>
      <c r="B104" s="110"/>
      <c r="C104" s="398" t="s">
        <v>356</v>
      </c>
      <c r="D104" s="8"/>
      <c r="E104" s="14"/>
    </row>
    <row r="105" spans="1:5" ht="6.75" customHeight="1">
      <c r="A105" s="1"/>
      <c r="B105" s="110"/>
      <c r="C105" s="399"/>
      <c r="D105" s="8"/>
      <c r="E105" s="14"/>
    </row>
    <row r="106" spans="1:5" ht="6.75" customHeight="1" thickBot="1">
      <c r="A106" s="1"/>
      <c r="B106" s="111"/>
      <c r="C106" s="21"/>
      <c r="D106" s="112"/>
      <c r="E106" s="113"/>
    </row>
    <row r="107" ht="6.75" customHeight="1" thickTop="1"/>
  </sheetData>
  <sheetProtection/>
  <mergeCells count="50">
    <mergeCell ref="D102:D103"/>
    <mergeCell ref="C104:C105"/>
    <mergeCell ref="B91:D91"/>
    <mergeCell ref="B92:B93"/>
    <mergeCell ref="B94:B95"/>
    <mergeCell ref="C96:C97"/>
    <mergeCell ref="B22:B23"/>
    <mergeCell ref="D100:D101"/>
    <mergeCell ref="C32:C33"/>
    <mergeCell ref="B36:D36"/>
    <mergeCell ref="B37:B38"/>
    <mergeCell ref="B39:B40"/>
    <mergeCell ref="C41:C42"/>
    <mergeCell ref="B26:B27"/>
    <mergeCell ref="B54:D54"/>
    <mergeCell ref="B55:B56"/>
    <mergeCell ref="E22:E23"/>
    <mergeCell ref="C24:C25"/>
    <mergeCell ref="C26:C27"/>
    <mergeCell ref="D28:D29"/>
    <mergeCell ref="D30:D31"/>
    <mergeCell ref="B14:B15"/>
    <mergeCell ref="D14:D15"/>
    <mergeCell ref="C16:C17"/>
    <mergeCell ref="B18:B19"/>
    <mergeCell ref="C18:C19"/>
    <mergeCell ref="B2:D2"/>
    <mergeCell ref="B3:B4"/>
    <mergeCell ref="B5:B6"/>
    <mergeCell ref="C8:C9"/>
    <mergeCell ref="D12:D13"/>
    <mergeCell ref="E20:E21"/>
    <mergeCell ref="B57:B58"/>
    <mergeCell ref="C60:C61"/>
    <mergeCell ref="D64:D65"/>
    <mergeCell ref="D45:D46"/>
    <mergeCell ref="D47:D48"/>
    <mergeCell ref="C49:C50"/>
    <mergeCell ref="B66:B67"/>
    <mergeCell ref="D66:D67"/>
    <mergeCell ref="C68:C69"/>
    <mergeCell ref="B70:B71"/>
    <mergeCell ref="C70:C71"/>
    <mergeCell ref="E72:E73"/>
    <mergeCell ref="D82:D83"/>
    <mergeCell ref="C84:C85"/>
    <mergeCell ref="E74:E75"/>
    <mergeCell ref="C76:C77"/>
    <mergeCell ref="C78:C79"/>
    <mergeCell ref="D80:D81"/>
  </mergeCells>
  <printOptions/>
  <pageMargins left="0.99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Y170"/>
  <sheetViews>
    <sheetView showGridLines="0" zoomScalePageLayoutView="0" workbookViewId="0" topLeftCell="A1">
      <selection activeCell="A1" sqref="A1"/>
    </sheetView>
  </sheetViews>
  <sheetFormatPr defaultColWidth="11.375" defaultRowHeight="12.75"/>
  <cols>
    <col min="1" max="1" width="2.875" style="355" customWidth="1"/>
    <col min="2" max="2" width="8.625" style="0" customWidth="1"/>
    <col min="3" max="3" width="21.25390625" style="7" customWidth="1"/>
    <col min="4" max="4" width="6.875" style="7" customWidth="1"/>
    <col min="5" max="11" width="4.625" style="4" customWidth="1"/>
    <col min="12" max="13" width="4.375" style="4" customWidth="1"/>
    <col min="14" max="14" width="4.125" style="4" customWidth="1"/>
    <col min="15" max="15" width="4.25390625" style="4" customWidth="1"/>
    <col min="16" max="18" width="4.625" style="4" customWidth="1"/>
    <col min="19" max="19" width="6.75390625" style="323" customWidth="1"/>
    <col min="20" max="20" width="1.25" style="344" customWidth="1"/>
    <col min="21" max="21" width="13.25390625" style="4" bestFit="1" customWidth="1"/>
    <col min="22" max="22" width="18.25390625" style="0" customWidth="1"/>
    <col min="23" max="23" width="11.375" style="0" customWidth="1"/>
    <col min="24" max="24" width="10.75390625" style="0" customWidth="1"/>
  </cols>
  <sheetData>
    <row r="1" ht="13.5" thickBot="1"/>
    <row r="2" spans="3:15" ht="12.75">
      <c r="C2" s="24" t="s">
        <v>77</v>
      </c>
      <c r="D2" s="25">
        <v>1</v>
      </c>
      <c r="E2" s="26" t="s">
        <v>59</v>
      </c>
      <c r="F2" s="27"/>
      <c r="G2" s="27"/>
      <c r="H2" s="27"/>
      <c r="I2" s="27"/>
      <c r="J2" s="27"/>
      <c r="K2" s="27"/>
      <c r="L2" s="27"/>
      <c r="M2" s="27"/>
      <c r="N2" s="27"/>
      <c r="O2" s="121"/>
    </row>
    <row r="3" spans="3:15" ht="12.75">
      <c r="C3" s="152" t="s">
        <v>78</v>
      </c>
      <c r="D3" s="29">
        <v>2</v>
      </c>
      <c r="E3" s="30" t="s">
        <v>52</v>
      </c>
      <c r="F3" s="31"/>
      <c r="G3" s="31"/>
      <c r="H3" s="31"/>
      <c r="I3" s="31"/>
      <c r="J3" s="31"/>
      <c r="K3" s="31"/>
      <c r="L3" s="31"/>
      <c r="M3" s="31"/>
      <c r="N3" s="31"/>
      <c r="O3" s="122"/>
    </row>
    <row r="4" spans="3:15" ht="12.75">
      <c r="C4" s="28" t="s">
        <v>79</v>
      </c>
      <c r="D4" s="29">
        <v>3</v>
      </c>
      <c r="E4" s="30" t="s">
        <v>1</v>
      </c>
      <c r="F4" s="31"/>
      <c r="G4" s="31"/>
      <c r="H4" s="31"/>
      <c r="I4" s="31"/>
      <c r="J4" s="31"/>
      <c r="K4" s="31"/>
      <c r="L4" s="31"/>
      <c r="M4" s="31"/>
      <c r="N4" s="31"/>
      <c r="O4" s="122"/>
    </row>
    <row r="5" spans="3:15" ht="12.75">
      <c r="C5" s="152" t="s">
        <v>81</v>
      </c>
      <c r="D5" s="29">
        <v>4</v>
      </c>
      <c r="E5" s="30" t="s">
        <v>174</v>
      </c>
      <c r="F5" s="31"/>
      <c r="G5" s="31"/>
      <c r="H5" s="31"/>
      <c r="I5" s="31"/>
      <c r="J5" s="31"/>
      <c r="K5" s="31"/>
      <c r="L5" s="31"/>
      <c r="M5" s="31"/>
      <c r="N5" s="31"/>
      <c r="O5" s="122"/>
    </row>
    <row r="6" spans="3:15" ht="12.75">
      <c r="C6" s="152" t="s">
        <v>82</v>
      </c>
      <c r="D6" s="29">
        <v>5</v>
      </c>
      <c r="E6" s="30" t="s">
        <v>2</v>
      </c>
      <c r="F6" s="31"/>
      <c r="G6" s="31"/>
      <c r="H6" s="31"/>
      <c r="I6" s="31"/>
      <c r="J6" s="31"/>
      <c r="K6" s="31"/>
      <c r="L6" s="31"/>
      <c r="M6" s="31"/>
      <c r="N6" s="31"/>
      <c r="O6" s="122"/>
    </row>
    <row r="7" spans="3:15" ht="12.75">
      <c r="C7" s="152" t="s">
        <v>80</v>
      </c>
      <c r="D7" s="12" t="s">
        <v>84</v>
      </c>
      <c r="E7" s="30" t="s">
        <v>53</v>
      </c>
      <c r="F7" s="31"/>
      <c r="G7" s="31"/>
      <c r="H7" s="31"/>
      <c r="I7" s="31"/>
      <c r="J7" s="31"/>
      <c r="K7" s="31"/>
      <c r="L7" s="31"/>
      <c r="M7" s="31"/>
      <c r="N7" s="31"/>
      <c r="O7" s="122"/>
    </row>
    <row r="8" spans="3:15" ht="12.75">
      <c r="C8" s="152" t="s">
        <v>83</v>
      </c>
      <c r="D8" s="29">
        <v>7</v>
      </c>
      <c r="E8" s="30" t="s">
        <v>41</v>
      </c>
      <c r="F8" s="31"/>
      <c r="G8" s="31"/>
      <c r="H8" s="31"/>
      <c r="I8" s="31"/>
      <c r="J8" s="31"/>
      <c r="K8" s="31"/>
      <c r="L8" s="31"/>
      <c r="M8" s="31"/>
      <c r="N8" s="31"/>
      <c r="O8" s="122"/>
    </row>
    <row r="9" spans="3:15" ht="12.75">
      <c r="C9" s="152" t="s">
        <v>87</v>
      </c>
      <c r="D9" s="12" t="s">
        <v>85</v>
      </c>
      <c r="E9" s="30" t="s">
        <v>56</v>
      </c>
      <c r="F9" s="31"/>
      <c r="G9" s="31"/>
      <c r="H9" s="31"/>
      <c r="I9" s="31"/>
      <c r="J9" s="31"/>
      <c r="K9" s="31"/>
      <c r="L9" s="31"/>
      <c r="M9" s="31"/>
      <c r="N9" s="31"/>
      <c r="O9" s="122"/>
    </row>
    <row r="10" spans="3:15" ht="12.75">
      <c r="C10" s="152" t="s">
        <v>88</v>
      </c>
      <c r="D10" s="12" t="s">
        <v>86</v>
      </c>
      <c r="E10" s="30" t="s">
        <v>54</v>
      </c>
      <c r="F10" s="31"/>
      <c r="G10" s="31"/>
      <c r="H10" s="31"/>
      <c r="I10" s="31"/>
      <c r="J10" s="31"/>
      <c r="K10" s="31"/>
      <c r="L10" s="31"/>
      <c r="M10" s="31"/>
      <c r="N10" s="31"/>
      <c r="O10" s="122"/>
    </row>
    <row r="11" spans="3:15" ht="12.75">
      <c r="C11" s="152" t="s">
        <v>89</v>
      </c>
      <c r="D11" s="12">
        <v>9</v>
      </c>
      <c r="E11" s="30" t="s">
        <v>90</v>
      </c>
      <c r="F11" s="31"/>
      <c r="G11" s="31"/>
      <c r="H11" s="31"/>
      <c r="I11" s="31"/>
      <c r="J11" s="31"/>
      <c r="K11" s="31"/>
      <c r="L11" s="31"/>
      <c r="M11" s="31"/>
      <c r="N11" s="31"/>
      <c r="O11" s="122"/>
    </row>
    <row r="12" spans="3:15" ht="12.75">
      <c r="C12" s="152" t="s">
        <v>91</v>
      </c>
      <c r="D12" s="12">
        <v>10</v>
      </c>
      <c r="E12" s="30" t="s">
        <v>92</v>
      </c>
      <c r="F12" s="31"/>
      <c r="G12" s="31"/>
      <c r="H12" s="31"/>
      <c r="I12" s="31"/>
      <c r="J12" s="31"/>
      <c r="K12" s="31"/>
      <c r="L12" s="31"/>
      <c r="M12" s="31"/>
      <c r="N12" s="31"/>
      <c r="O12" s="122"/>
    </row>
    <row r="13" spans="3:15" ht="12.75">
      <c r="C13" s="152" t="s">
        <v>93</v>
      </c>
      <c r="D13" s="29">
        <v>11</v>
      </c>
      <c r="E13" s="30" t="s">
        <v>42</v>
      </c>
      <c r="F13" s="31"/>
      <c r="G13" s="31"/>
      <c r="H13" s="31"/>
      <c r="I13" s="31"/>
      <c r="J13" s="31"/>
      <c r="K13" s="31"/>
      <c r="L13" s="31"/>
      <c r="M13" s="31"/>
      <c r="N13" s="31"/>
      <c r="O13" s="122"/>
    </row>
    <row r="14" spans="3:15" ht="12.75">
      <c r="C14" s="152" t="s">
        <v>94</v>
      </c>
      <c r="D14" s="29">
        <v>12</v>
      </c>
      <c r="E14" s="30" t="s">
        <v>3</v>
      </c>
      <c r="F14" s="31"/>
      <c r="G14" s="31"/>
      <c r="H14" s="31"/>
      <c r="I14" s="31"/>
      <c r="J14" s="31"/>
      <c r="K14" s="31"/>
      <c r="L14" s="31"/>
      <c r="M14" s="31"/>
      <c r="N14" s="31"/>
      <c r="O14" s="122"/>
    </row>
    <row r="15" spans="3:15" ht="12.75">
      <c r="C15" s="152" t="s">
        <v>95</v>
      </c>
      <c r="D15" s="29">
        <v>13</v>
      </c>
      <c r="E15" s="33" t="s">
        <v>55</v>
      </c>
      <c r="F15" s="31"/>
      <c r="G15" s="31"/>
      <c r="H15" s="31"/>
      <c r="I15" s="31"/>
      <c r="J15" s="31"/>
      <c r="K15" s="31"/>
      <c r="L15" s="31"/>
      <c r="M15" s="31"/>
      <c r="N15" s="31"/>
      <c r="O15" s="123"/>
    </row>
    <row r="16" spans="3:15" ht="12.75">
      <c r="C16" s="152">
        <v>41881</v>
      </c>
      <c r="D16" s="29">
        <v>14</v>
      </c>
      <c r="E16" s="33" t="s">
        <v>305</v>
      </c>
      <c r="F16" s="31"/>
      <c r="G16" s="31"/>
      <c r="H16" s="31"/>
      <c r="I16" s="31"/>
      <c r="J16" s="31"/>
      <c r="K16" s="31"/>
      <c r="L16" s="31"/>
      <c r="M16" s="31"/>
      <c r="N16" s="31"/>
      <c r="O16" s="123"/>
    </row>
    <row r="17" spans="3:15" ht="12.75">
      <c r="C17" s="152">
        <v>41882</v>
      </c>
      <c r="D17" s="29">
        <v>15</v>
      </c>
      <c r="E17" s="33" t="s">
        <v>306</v>
      </c>
      <c r="F17" s="31"/>
      <c r="G17" s="31"/>
      <c r="H17" s="31"/>
      <c r="I17" s="31"/>
      <c r="J17" s="31"/>
      <c r="K17" s="31"/>
      <c r="L17" s="31"/>
      <c r="M17" s="31"/>
      <c r="N17" s="31"/>
      <c r="O17" s="123"/>
    </row>
    <row r="18" spans="3:15" ht="12.75">
      <c r="C18" s="152">
        <v>41888</v>
      </c>
      <c r="D18" s="29"/>
      <c r="E18" s="33" t="s">
        <v>307</v>
      </c>
      <c r="F18" s="31"/>
      <c r="G18" s="31"/>
      <c r="H18" s="31"/>
      <c r="I18" s="31"/>
      <c r="J18" s="31"/>
      <c r="K18" s="32"/>
      <c r="L18" s="31"/>
      <c r="M18" s="31"/>
      <c r="N18" s="31"/>
      <c r="O18" s="123"/>
    </row>
    <row r="19" spans="3:15" ht="13.5" thickBot="1">
      <c r="C19" s="153">
        <v>41889</v>
      </c>
      <c r="D19" s="34"/>
      <c r="E19" s="35" t="s">
        <v>308</v>
      </c>
      <c r="F19" s="36"/>
      <c r="G19" s="36"/>
      <c r="H19" s="36"/>
      <c r="I19" s="36"/>
      <c r="J19" s="36"/>
      <c r="K19" s="37"/>
      <c r="L19" s="36"/>
      <c r="M19" s="36"/>
      <c r="N19" s="36"/>
      <c r="O19" s="124"/>
    </row>
    <row r="20" ht="13.5" thickBot="1"/>
    <row r="21" spans="2:25" ht="13.5" thickBot="1">
      <c r="B21" s="259" t="s">
        <v>0</v>
      </c>
      <c r="C21" s="260" t="s">
        <v>175</v>
      </c>
      <c r="D21" s="261" t="s">
        <v>40</v>
      </c>
      <c r="E21" s="262">
        <v>1</v>
      </c>
      <c r="F21" s="263">
        <v>2</v>
      </c>
      <c r="G21" s="263">
        <v>3</v>
      </c>
      <c r="H21" s="263">
        <v>4</v>
      </c>
      <c r="I21" s="263">
        <v>5</v>
      </c>
      <c r="J21" s="263">
        <v>6</v>
      </c>
      <c r="K21" s="263">
        <v>7</v>
      </c>
      <c r="L21" s="264">
        <v>8</v>
      </c>
      <c r="M21" s="263">
        <v>9</v>
      </c>
      <c r="N21" s="263">
        <v>10</v>
      </c>
      <c r="O21" s="263">
        <v>11</v>
      </c>
      <c r="P21" s="263">
        <v>12</v>
      </c>
      <c r="Q21" s="263">
        <v>13</v>
      </c>
      <c r="R21" s="263">
        <v>14</v>
      </c>
      <c r="S21" s="259" t="s">
        <v>39</v>
      </c>
      <c r="T21" s="346"/>
      <c r="U21" s="258" t="s">
        <v>303</v>
      </c>
      <c r="V21" s="259" t="s">
        <v>304</v>
      </c>
      <c r="Y21" s="338"/>
    </row>
    <row r="22" spans="2:22" ht="12.75">
      <c r="B22" s="89" t="s">
        <v>15</v>
      </c>
      <c r="C22" s="80" t="s">
        <v>151</v>
      </c>
      <c r="D22" s="90">
        <v>1976</v>
      </c>
      <c r="E22" s="127" t="s">
        <v>14</v>
      </c>
      <c r="F22" s="159" t="s">
        <v>14</v>
      </c>
      <c r="G22" s="43" t="s">
        <v>14</v>
      </c>
      <c r="H22" s="43">
        <v>110</v>
      </c>
      <c r="I22" s="43" t="s">
        <v>14</v>
      </c>
      <c r="J22" s="43" t="s">
        <v>14</v>
      </c>
      <c r="K22" s="43" t="s">
        <v>14</v>
      </c>
      <c r="L22" s="43" t="s">
        <v>14</v>
      </c>
      <c r="M22" s="43" t="s">
        <v>14</v>
      </c>
      <c r="N22" s="159" t="s">
        <v>14</v>
      </c>
      <c r="O22" s="43" t="s">
        <v>14</v>
      </c>
      <c r="P22" s="43"/>
      <c r="Q22" s="43"/>
      <c r="R22" s="43"/>
      <c r="S22" s="339">
        <f>SUM(E22:R22)</f>
        <v>110</v>
      </c>
      <c r="T22" s="347"/>
      <c r="U22" s="265">
        <f>COUNTIF(E22:R22,"&gt;1")</f>
        <v>1</v>
      </c>
      <c r="V22" s="316">
        <f>S22/U22</f>
        <v>110</v>
      </c>
    </row>
    <row r="23" spans="2:22" ht="13.5" thickBot="1">
      <c r="B23" s="57" t="s">
        <v>16</v>
      </c>
      <c r="C23" s="81" t="s">
        <v>186</v>
      </c>
      <c r="D23" s="92"/>
      <c r="E23" s="47" t="s">
        <v>14</v>
      </c>
      <c r="F23" s="160" t="s">
        <v>14</v>
      </c>
      <c r="G23" s="46" t="s">
        <v>14</v>
      </c>
      <c r="H23" s="46" t="s">
        <v>14</v>
      </c>
      <c r="I23" s="46" t="s">
        <v>14</v>
      </c>
      <c r="J23" s="46">
        <v>100</v>
      </c>
      <c r="K23" s="46" t="s">
        <v>14</v>
      </c>
      <c r="L23" s="46" t="s">
        <v>14</v>
      </c>
      <c r="M23" s="46" t="s">
        <v>14</v>
      </c>
      <c r="N23" s="160" t="s">
        <v>14</v>
      </c>
      <c r="O23" s="46" t="s">
        <v>14</v>
      </c>
      <c r="P23" s="46"/>
      <c r="Q23" s="46"/>
      <c r="R23" s="46"/>
      <c r="S23" s="340">
        <f>SUM(E23:R23)</f>
        <v>100</v>
      </c>
      <c r="T23" s="347"/>
      <c r="U23" s="266">
        <f>COUNTIF(E23:R23,"&gt;1")</f>
        <v>1</v>
      </c>
      <c r="V23" s="317">
        <f>S23/U23</f>
        <v>100</v>
      </c>
    </row>
    <row r="24" ht="13.5" thickBot="1"/>
    <row r="25" spans="2:22" ht="13.5" thickBot="1">
      <c r="B25" s="259" t="s">
        <v>0</v>
      </c>
      <c r="C25" s="260" t="s">
        <v>285</v>
      </c>
      <c r="D25" s="261" t="s">
        <v>40</v>
      </c>
      <c r="E25" s="262">
        <v>1</v>
      </c>
      <c r="F25" s="263">
        <v>2</v>
      </c>
      <c r="G25" s="263">
        <v>3</v>
      </c>
      <c r="H25" s="263">
        <v>4</v>
      </c>
      <c r="I25" s="263">
        <v>5</v>
      </c>
      <c r="J25" s="263">
        <v>6</v>
      </c>
      <c r="K25" s="263">
        <v>7</v>
      </c>
      <c r="L25" s="264">
        <v>8</v>
      </c>
      <c r="M25" s="263">
        <v>9</v>
      </c>
      <c r="N25" s="263">
        <v>10</v>
      </c>
      <c r="O25" s="263">
        <v>11</v>
      </c>
      <c r="P25" s="263">
        <v>12</v>
      </c>
      <c r="Q25" s="263">
        <v>13</v>
      </c>
      <c r="R25" s="263">
        <v>14</v>
      </c>
      <c r="S25" s="259" t="s">
        <v>39</v>
      </c>
      <c r="T25" s="346"/>
      <c r="U25" s="258" t="s">
        <v>303</v>
      </c>
      <c r="V25" s="259" t="s">
        <v>304</v>
      </c>
    </row>
    <row r="26" spans="2:22" ht="13.5" thickBot="1">
      <c r="B26" s="330" t="s">
        <v>15</v>
      </c>
      <c r="C26" s="331" t="s">
        <v>302</v>
      </c>
      <c r="D26" s="332"/>
      <c r="E26" s="333" t="s">
        <v>14</v>
      </c>
      <c r="F26" s="334" t="s">
        <v>14</v>
      </c>
      <c r="G26" s="335" t="s">
        <v>14</v>
      </c>
      <c r="H26" s="335" t="s">
        <v>14</v>
      </c>
      <c r="I26" s="335" t="s">
        <v>14</v>
      </c>
      <c r="J26" s="335" t="s">
        <v>14</v>
      </c>
      <c r="K26" s="335" t="s">
        <v>14</v>
      </c>
      <c r="L26" s="335" t="s">
        <v>14</v>
      </c>
      <c r="M26" s="335" t="s">
        <v>14</v>
      </c>
      <c r="N26" s="334" t="s">
        <v>14</v>
      </c>
      <c r="O26" s="335">
        <v>110</v>
      </c>
      <c r="P26" s="335"/>
      <c r="Q26" s="335"/>
      <c r="R26" s="335"/>
      <c r="S26" s="319">
        <f>SUM(E26:R26)</f>
        <v>110</v>
      </c>
      <c r="T26" s="347"/>
      <c r="U26" s="336">
        <f>COUNTIF(E26:R26,"&gt;1")</f>
        <v>1</v>
      </c>
      <c r="V26" s="337">
        <f>S26/U26</f>
        <v>110</v>
      </c>
    </row>
    <row r="27" ht="13.5" thickBot="1"/>
    <row r="28" spans="2:24" ht="15.75" thickBot="1">
      <c r="B28" s="50" t="s">
        <v>0</v>
      </c>
      <c r="C28" s="86" t="s">
        <v>19</v>
      </c>
      <c r="D28" s="84" t="s">
        <v>40</v>
      </c>
      <c r="E28" s="5">
        <v>1</v>
      </c>
      <c r="F28" s="6">
        <v>2</v>
      </c>
      <c r="G28" s="6">
        <v>3</v>
      </c>
      <c r="H28" s="6">
        <v>4</v>
      </c>
      <c r="I28" s="6">
        <v>5</v>
      </c>
      <c r="J28" s="6">
        <v>6</v>
      </c>
      <c r="K28" s="6">
        <v>7</v>
      </c>
      <c r="L28" s="38">
        <v>8</v>
      </c>
      <c r="M28" s="6">
        <v>9</v>
      </c>
      <c r="N28" s="6">
        <v>10</v>
      </c>
      <c r="O28" s="6">
        <v>11</v>
      </c>
      <c r="P28" s="6">
        <v>12</v>
      </c>
      <c r="Q28" s="6">
        <v>13</v>
      </c>
      <c r="R28" s="6">
        <v>14</v>
      </c>
      <c r="S28" s="50" t="s">
        <v>39</v>
      </c>
      <c r="T28" s="348"/>
      <c r="U28" s="258" t="s">
        <v>303</v>
      </c>
      <c r="V28" s="259" t="s">
        <v>304</v>
      </c>
      <c r="X28" s="315"/>
    </row>
    <row r="29" spans="1:22" ht="12.75">
      <c r="A29" s="355">
        <v>1</v>
      </c>
      <c r="B29" s="89" t="s">
        <v>15</v>
      </c>
      <c r="C29" s="80" t="s">
        <v>63</v>
      </c>
      <c r="D29" s="90">
        <v>1966</v>
      </c>
      <c r="E29" s="127">
        <v>100</v>
      </c>
      <c r="F29" s="159" t="s">
        <v>14</v>
      </c>
      <c r="G29" s="255">
        <v>80</v>
      </c>
      <c r="H29" s="43">
        <v>110</v>
      </c>
      <c r="I29" s="43" t="s">
        <v>14</v>
      </c>
      <c r="J29" s="43">
        <v>100</v>
      </c>
      <c r="K29" s="43" t="s">
        <v>14</v>
      </c>
      <c r="L29" s="43">
        <v>100</v>
      </c>
      <c r="M29" s="43">
        <v>100</v>
      </c>
      <c r="N29" s="197">
        <v>100</v>
      </c>
      <c r="O29" s="43">
        <v>110</v>
      </c>
      <c r="P29" s="43"/>
      <c r="Q29" s="43"/>
      <c r="R29" s="43"/>
      <c r="S29" s="339">
        <f>SUM(E29:R29)-G29</f>
        <v>720</v>
      </c>
      <c r="T29" s="347"/>
      <c r="U29" s="265">
        <f aca="true" t="shared" si="0" ref="U29:U35">COUNTIF(E29:R29,"&gt;1")</f>
        <v>8</v>
      </c>
      <c r="V29" s="316">
        <f>S29/7</f>
        <v>102.85714285714286</v>
      </c>
    </row>
    <row r="30" spans="1:22" ht="12.75">
      <c r="A30" s="355">
        <v>2</v>
      </c>
      <c r="B30" s="55" t="s">
        <v>16</v>
      </c>
      <c r="C30" s="83" t="s">
        <v>130</v>
      </c>
      <c r="D30" s="91">
        <v>1967</v>
      </c>
      <c r="E30" s="254" t="s">
        <v>14</v>
      </c>
      <c r="F30" s="162" t="s">
        <v>14</v>
      </c>
      <c r="G30" s="44">
        <v>100</v>
      </c>
      <c r="H30" s="44" t="s">
        <v>14</v>
      </c>
      <c r="I30" s="44" t="s">
        <v>14</v>
      </c>
      <c r="J30" s="44" t="s">
        <v>14</v>
      </c>
      <c r="K30" s="44" t="s">
        <v>14</v>
      </c>
      <c r="L30" s="45" t="s">
        <v>14</v>
      </c>
      <c r="M30" s="45" t="s">
        <v>14</v>
      </c>
      <c r="N30" s="161" t="s">
        <v>14</v>
      </c>
      <c r="O30" s="45" t="s">
        <v>14</v>
      </c>
      <c r="P30" s="45"/>
      <c r="Q30" s="45"/>
      <c r="R30" s="45"/>
      <c r="S30" s="341">
        <f aca="true" t="shared" si="1" ref="S30:S35">SUM(E30:R30)</f>
        <v>100</v>
      </c>
      <c r="T30" s="347"/>
      <c r="U30" s="267">
        <f t="shared" si="0"/>
        <v>1</v>
      </c>
      <c r="V30" s="318">
        <f aca="true" t="shared" si="2" ref="V30:V35">S30/U30</f>
        <v>100</v>
      </c>
    </row>
    <row r="31" spans="1:22" ht="12.75">
      <c r="A31" s="355">
        <v>3</v>
      </c>
      <c r="B31" s="55" t="s">
        <v>20</v>
      </c>
      <c r="C31" s="83" t="s">
        <v>152</v>
      </c>
      <c r="D31" s="91">
        <v>1967</v>
      </c>
      <c r="E31" s="254" t="s">
        <v>14</v>
      </c>
      <c r="F31" s="162" t="s">
        <v>14</v>
      </c>
      <c r="G31" s="44" t="s">
        <v>14</v>
      </c>
      <c r="H31" s="44">
        <v>88</v>
      </c>
      <c r="I31" s="44" t="s">
        <v>14</v>
      </c>
      <c r="J31" s="44" t="s">
        <v>14</v>
      </c>
      <c r="K31" s="44" t="s">
        <v>14</v>
      </c>
      <c r="L31" s="45" t="s">
        <v>14</v>
      </c>
      <c r="M31" s="45" t="s">
        <v>14</v>
      </c>
      <c r="N31" s="161" t="s">
        <v>14</v>
      </c>
      <c r="O31" s="45" t="s">
        <v>14</v>
      </c>
      <c r="P31" s="45"/>
      <c r="Q31" s="45"/>
      <c r="R31" s="45"/>
      <c r="S31" s="341">
        <f t="shared" si="1"/>
        <v>88</v>
      </c>
      <c r="T31" s="347"/>
      <c r="U31" s="267">
        <f t="shared" si="0"/>
        <v>1</v>
      </c>
      <c r="V31" s="318">
        <f t="shared" si="2"/>
        <v>88</v>
      </c>
    </row>
    <row r="32" spans="1:22" ht="12.75">
      <c r="A32" s="355">
        <v>4</v>
      </c>
      <c r="B32" s="55" t="s">
        <v>230</v>
      </c>
      <c r="C32" s="83" t="s">
        <v>96</v>
      </c>
      <c r="D32" s="91">
        <v>1968</v>
      </c>
      <c r="E32" s="173">
        <v>80</v>
      </c>
      <c r="F32" s="177" t="s">
        <v>14</v>
      </c>
      <c r="G32" s="126" t="s">
        <v>14</v>
      </c>
      <c r="H32" s="126" t="s">
        <v>14</v>
      </c>
      <c r="I32" s="126" t="s">
        <v>14</v>
      </c>
      <c r="J32" s="126" t="s">
        <v>14</v>
      </c>
      <c r="K32" s="126" t="s">
        <v>14</v>
      </c>
      <c r="L32" s="45" t="s">
        <v>14</v>
      </c>
      <c r="M32" s="45" t="s">
        <v>14</v>
      </c>
      <c r="N32" s="161" t="s">
        <v>14</v>
      </c>
      <c r="O32" s="45" t="s">
        <v>14</v>
      </c>
      <c r="P32" s="45"/>
      <c r="Q32" s="45"/>
      <c r="R32" s="45"/>
      <c r="S32" s="341">
        <f t="shared" si="1"/>
        <v>80</v>
      </c>
      <c r="T32" s="347"/>
      <c r="U32" s="267">
        <f t="shared" si="0"/>
        <v>1</v>
      </c>
      <c r="V32" s="318">
        <f t="shared" si="2"/>
        <v>80</v>
      </c>
    </row>
    <row r="33" spans="1:22" ht="12.75">
      <c r="A33" s="355">
        <v>5</v>
      </c>
      <c r="B33" s="55" t="s">
        <v>230</v>
      </c>
      <c r="C33" s="82" t="s">
        <v>229</v>
      </c>
      <c r="D33" s="96">
        <v>1966</v>
      </c>
      <c r="E33" s="101" t="s">
        <v>14</v>
      </c>
      <c r="F33" s="162" t="s">
        <v>14</v>
      </c>
      <c r="G33" s="44" t="s">
        <v>14</v>
      </c>
      <c r="H33" s="44" t="s">
        <v>14</v>
      </c>
      <c r="I33" s="44" t="s">
        <v>14</v>
      </c>
      <c r="J33" s="44" t="s">
        <v>14</v>
      </c>
      <c r="K33" s="44" t="s">
        <v>14</v>
      </c>
      <c r="L33" s="44" t="s">
        <v>14</v>
      </c>
      <c r="M33" s="44" t="s">
        <v>14</v>
      </c>
      <c r="N33" s="162">
        <v>80</v>
      </c>
      <c r="O33" s="44" t="s">
        <v>14</v>
      </c>
      <c r="P33" s="44"/>
      <c r="Q33" s="44"/>
      <c r="R33" s="44"/>
      <c r="S33" s="341">
        <f t="shared" si="1"/>
        <v>80</v>
      </c>
      <c r="T33" s="347"/>
      <c r="U33" s="267">
        <f t="shared" si="0"/>
        <v>1</v>
      </c>
      <c r="V33" s="318">
        <f t="shared" si="2"/>
        <v>80</v>
      </c>
    </row>
    <row r="34" spans="1:22" ht="12.75">
      <c r="A34" s="355">
        <v>6</v>
      </c>
      <c r="B34" s="55" t="s">
        <v>230</v>
      </c>
      <c r="C34" s="149" t="s">
        <v>191</v>
      </c>
      <c r="D34" s="176"/>
      <c r="E34" s="173" t="s">
        <v>14</v>
      </c>
      <c r="F34" s="177" t="s">
        <v>14</v>
      </c>
      <c r="G34" s="126" t="s">
        <v>14</v>
      </c>
      <c r="H34" s="126" t="s">
        <v>14</v>
      </c>
      <c r="I34" s="126" t="s">
        <v>14</v>
      </c>
      <c r="J34" s="126" t="s">
        <v>14</v>
      </c>
      <c r="K34" s="126" t="s">
        <v>14</v>
      </c>
      <c r="L34" s="126">
        <v>80</v>
      </c>
      <c r="M34" s="126" t="s">
        <v>14</v>
      </c>
      <c r="N34" s="177" t="s">
        <v>14</v>
      </c>
      <c r="O34" s="126" t="s">
        <v>14</v>
      </c>
      <c r="P34" s="126"/>
      <c r="Q34" s="126"/>
      <c r="R34" s="126"/>
      <c r="S34" s="341">
        <f t="shared" si="1"/>
        <v>80</v>
      </c>
      <c r="T34" s="347"/>
      <c r="U34" s="267">
        <f t="shared" si="0"/>
        <v>1</v>
      </c>
      <c r="V34" s="318">
        <f t="shared" si="2"/>
        <v>80</v>
      </c>
    </row>
    <row r="35" spans="1:22" ht="13.5" thickBot="1">
      <c r="A35" s="355">
        <v>7</v>
      </c>
      <c r="B35" s="57" t="s">
        <v>22</v>
      </c>
      <c r="C35" s="81" t="s">
        <v>192</v>
      </c>
      <c r="D35" s="92"/>
      <c r="E35" s="47" t="s">
        <v>14</v>
      </c>
      <c r="F35" s="160" t="s">
        <v>14</v>
      </c>
      <c r="G35" s="46" t="s">
        <v>14</v>
      </c>
      <c r="H35" s="46" t="s">
        <v>14</v>
      </c>
      <c r="I35" s="46" t="s">
        <v>14</v>
      </c>
      <c r="J35" s="46" t="s">
        <v>14</v>
      </c>
      <c r="K35" s="46" t="s">
        <v>14</v>
      </c>
      <c r="L35" s="46">
        <v>60</v>
      </c>
      <c r="M35" s="46" t="s">
        <v>14</v>
      </c>
      <c r="N35" s="160" t="s">
        <v>14</v>
      </c>
      <c r="O35" s="46" t="s">
        <v>14</v>
      </c>
      <c r="P35" s="46"/>
      <c r="Q35" s="46"/>
      <c r="R35" s="46"/>
      <c r="S35" s="340">
        <f t="shared" si="1"/>
        <v>60</v>
      </c>
      <c r="T35" s="347"/>
      <c r="U35" s="266">
        <f t="shared" si="0"/>
        <v>1</v>
      </c>
      <c r="V35" s="317">
        <f t="shared" si="2"/>
        <v>60</v>
      </c>
    </row>
    <row r="36" spans="5:18" ht="13.5" thickBot="1"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</row>
    <row r="37" spans="2:22" ht="13.5" thickBot="1">
      <c r="B37" s="50" t="s">
        <v>0</v>
      </c>
      <c r="C37" s="86" t="s">
        <v>8</v>
      </c>
      <c r="D37" s="85" t="s">
        <v>40</v>
      </c>
      <c r="E37" s="5">
        <v>1</v>
      </c>
      <c r="F37" s="6">
        <v>2</v>
      </c>
      <c r="G37" s="6">
        <v>3</v>
      </c>
      <c r="H37" s="6">
        <v>4</v>
      </c>
      <c r="I37" s="6">
        <v>5</v>
      </c>
      <c r="J37" s="6">
        <v>6</v>
      </c>
      <c r="K37" s="6">
        <v>7</v>
      </c>
      <c r="L37" s="38">
        <v>8</v>
      </c>
      <c r="M37" s="6">
        <v>9</v>
      </c>
      <c r="N37" s="6">
        <v>10</v>
      </c>
      <c r="O37" s="6">
        <v>11</v>
      </c>
      <c r="P37" s="6">
        <v>12</v>
      </c>
      <c r="Q37" s="6">
        <v>13</v>
      </c>
      <c r="R37" s="6">
        <v>14</v>
      </c>
      <c r="S37" s="50" t="s">
        <v>39</v>
      </c>
      <c r="T37" s="349"/>
      <c r="U37" s="50" t="s">
        <v>303</v>
      </c>
      <c r="V37" s="259" t="s">
        <v>304</v>
      </c>
    </row>
    <row r="38" spans="1:22" ht="12.75">
      <c r="A38" s="355">
        <v>1</v>
      </c>
      <c r="B38" s="89" t="s">
        <v>15</v>
      </c>
      <c r="C38" s="157" t="s">
        <v>65</v>
      </c>
      <c r="D38" s="93">
        <v>1961</v>
      </c>
      <c r="E38" s="127">
        <v>100</v>
      </c>
      <c r="F38" s="43">
        <v>100</v>
      </c>
      <c r="G38" s="255">
        <v>80</v>
      </c>
      <c r="H38" s="43">
        <v>110</v>
      </c>
      <c r="I38" s="255">
        <v>100</v>
      </c>
      <c r="J38" s="43">
        <v>100</v>
      </c>
      <c r="K38" s="43">
        <v>110</v>
      </c>
      <c r="L38" s="43">
        <v>100</v>
      </c>
      <c r="M38" s="128" t="s">
        <v>14</v>
      </c>
      <c r="N38" s="182">
        <v>100</v>
      </c>
      <c r="O38" s="43" t="s">
        <v>14</v>
      </c>
      <c r="P38" s="201"/>
      <c r="Q38" s="197"/>
      <c r="R38" s="197"/>
      <c r="S38" s="339">
        <f>SUM(E38:R38)-G38-I38</f>
        <v>720</v>
      </c>
      <c r="T38" s="350"/>
      <c r="U38" s="269">
        <f aca="true" t="shared" si="3" ref="U38:U59">COUNTIF(E38:R38,"&gt;1")</f>
        <v>9</v>
      </c>
      <c r="V38" s="316">
        <f>S38/7</f>
        <v>102.85714285714286</v>
      </c>
    </row>
    <row r="39" spans="1:22" ht="12.75">
      <c r="A39" s="355">
        <v>2</v>
      </c>
      <c r="B39" s="54" t="s">
        <v>16</v>
      </c>
      <c r="C39" s="82" t="s">
        <v>72</v>
      </c>
      <c r="D39" s="95">
        <v>1962</v>
      </c>
      <c r="E39" s="320">
        <v>40</v>
      </c>
      <c r="F39" s="44" t="s">
        <v>14</v>
      </c>
      <c r="G39" s="44">
        <v>60</v>
      </c>
      <c r="H39" s="44">
        <v>88</v>
      </c>
      <c r="I39" s="44">
        <v>80</v>
      </c>
      <c r="J39" s="49" t="s">
        <v>14</v>
      </c>
      <c r="K39" s="44">
        <v>66</v>
      </c>
      <c r="L39" s="198">
        <v>80</v>
      </c>
      <c r="M39" s="198">
        <v>80</v>
      </c>
      <c r="N39" s="49" t="s">
        <v>14</v>
      </c>
      <c r="O39" s="146">
        <v>44</v>
      </c>
      <c r="P39" s="198"/>
      <c r="Q39" s="146"/>
      <c r="R39" s="198"/>
      <c r="S39" s="342">
        <f>SUM(E39:R39)-E39</f>
        <v>498</v>
      </c>
      <c r="T39" s="350"/>
      <c r="U39" s="270">
        <f t="shared" si="3"/>
        <v>8</v>
      </c>
      <c r="V39" s="318">
        <f>S39/7</f>
        <v>71.14285714285714</v>
      </c>
    </row>
    <row r="40" spans="1:22" ht="12.75">
      <c r="A40" s="355">
        <v>3</v>
      </c>
      <c r="B40" s="54" t="s">
        <v>20</v>
      </c>
      <c r="C40" s="136" t="s">
        <v>97</v>
      </c>
      <c r="D40" s="95">
        <v>1961</v>
      </c>
      <c r="E40" s="353">
        <v>60</v>
      </c>
      <c r="F40" s="49" t="s">
        <v>14</v>
      </c>
      <c r="G40" s="49">
        <v>40</v>
      </c>
      <c r="H40" s="49">
        <v>66</v>
      </c>
      <c r="I40" s="49">
        <v>40</v>
      </c>
      <c r="J40" s="49" t="s">
        <v>14</v>
      </c>
      <c r="K40" s="49">
        <v>66</v>
      </c>
      <c r="L40" s="158">
        <v>40</v>
      </c>
      <c r="M40" s="49" t="s">
        <v>14</v>
      </c>
      <c r="N40" s="108">
        <v>80</v>
      </c>
      <c r="O40" s="44" t="s">
        <v>14</v>
      </c>
      <c r="P40" s="108"/>
      <c r="Q40" s="44"/>
      <c r="R40" s="44"/>
      <c r="S40" s="342">
        <f aca="true" t="shared" si="4" ref="S40:S59">SUM(E40:R40)</f>
        <v>392</v>
      </c>
      <c r="T40" s="350"/>
      <c r="U40" s="270">
        <f t="shared" si="3"/>
        <v>7</v>
      </c>
      <c r="V40" s="318">
        <f aca="true" t="shared" si="5" ref="V40:V59">S40/U40</f>
        <v>56</v>
      </c>
    </row>
    <row r="41" spans="1:22" ht="12.75">
      <c r="A41" s="355">
        <v>4</v>
      </c>
      <c r="B41" s="54" t="s">
        <v>17</v>
      </c>
      <c r="C41" s="136" t="s">
        <v>98</v>
      </c>
      <c r="D41" s="95">
        <v>1962</v>
      </c>
      <c r="E41" s="178">
        <v>60</v>
      </c>
      <c r="F41" s="49" t="s">
        <v>14</v>
      </c>
      <c r="G41" s="49" t="s">
        <v>14</v>
      </c>
      <c r="H41" s="49">
        <v>66</v>
      </c>
      <c r="I41" s="49">
        <v>60</v>
      </c>
      <c r="J41" s="49">
        <v>40</v>
      </c>
      <c r="K41" s="49">
        <v>44</v>
      </c>
      <c r="L41" s="158">
        <v>30</v>
      </c>
      <c r="M41" s="158" t="s">
        <v>14</v>
      </c>
      <c r="N41" s="108" t="s">
        <v>14</v>
      </c>
      <c r="O41" s="44">
        <v>44</v>
      </c>
      <c r="P41" s="108"/>
      <c r="Q41" s="44"/>
      <c r="R41" s="44"/>
      <c r="S41" s="342">
        <f t="shared" si="4"/>
        <v>344</v>
      </c>
      <c r="T41" s="350"/>
      <c r="U41" s="270">
        <f t="shared" si="3"/>
        <v>7</v>
      </c>
      <c r="V41" s="318">
        <f t="shared" si="5"/>
        <v>49.142857142857146</v>
      </c>
    </row>
    <row r="42" spans="1:22" ht="12.75">
      <c r="A42" s="355">
        <v>5</v>
      </c>
      <c r="B42" s="54" t="s">
        <v>18</v>
      </c>
      <c r="C42" s="83" t="s">
        <v>64</v>
      </c>
      <c r="D42" s="95">
        <v>1960</v>
      </c>
      <c r="E42" s="101">
        <v>80</v>
      </c>
      <c r="F42" s="44" t="s">
        <v>14</v>
      </c>
      <c r="G42" s="44" t="s">
        <v>14</v>
      </c>
      <c r="H42" s="44">
        <v>44</v>
      </c>
      <c r="I42" s="44" t="s">
        <v>14</v>
      </c>
      <c r="J42" s="44">
        <v>40</v>
      </c>
      <c r="K42" s="44" t="s">
        <v>14</v>
      </c>
      <c r="L42" s="204">
        <v>40</v>
      </c>
      <c r="M42" s="161" t="s">
        <v>14</v>
      </c>
      <c r="N42" s="146" t="s">
        <v>14</v>
      </c>
      <c r="O42" s="44">
        <v>66</v>
      </c>
      <c r="P42" s="205"/>
      <c r="Q42" s="198"/>
      <c r="R42" s="198"/>
      <c r="S42" s="342">
        <f t="shared" si="4"/>
        <v>270</v>
      </c>
      <c r="T42" s="350"/>
      <c r="U42" s="270">
        <f t="shared" si="3"/>
        <v>5</v>
      </c>
      <c r="V42" s="318">
        <f t="shared" si="5"/>
        <v>54</v>
      </c>
    </row>
    <row r="43" spans="1:22" ht="12.75">
      <c r="A43" s="355">
        <v>6</v>
      </c>
      <c r="B43" s="54" t="s">
        <v>21</v>
      </c>
      <c r="C43" s="136" t="s">
        <v>134</v>
      </c>
      <c r="D43" s="95">
        <v>1963</v>
      </c>
      <c r="E43" s="178" t="s">
        <v>14</v>
      </c>
      <c r="F43" s="49" t="s">
        <v>14</v>
      </c>
      <c r="G43" s="49">
        <v>40</v>
      </c>
      <c r="H43" s="49">
        <v>44</v>
      </c>
      <c r="I43" s="49">
        <v>60</v>
      </c>
      <c r="J43" s="49" t="s">
        <v>14</v>
      </c>
      <c r="K43" s="49">
        <v>88</v>
      </c>
      <c r="L43" s="158">
        <v>30</v>
      </c>
      <c r="M43" s="158" t="s">
        <v>14</v>
      </c>
      <c r="N43" s="108" t="s">
        <v>14</v>
      </c>
      <c r="O43" s="44" t="s">
        <v>14</v>
      </c>
      <c r="P43" s="108"/>
      <c r="Q43" s="44"/>
      <c r="R43" s="44"/>
      <c r="S43" s="342">
        <f t="shared" si="4"/>
        <v>262</v>
      </c>
      <c r="T43" s="350"/>
      <c r="U43" s="270">
        <f t="shared" si="3"/>
        <v>5</v>
      </c>
      <c r="V43" s="318">
        <f t="shared" si="5"/>
        <v>52.4</v>
      </c>
    </row>
    <row r="44" spans="1:22" ht="12.75">
      <c r="A44" s="355">
        <v>7</v>
      </c>
      <c r="B44" s="54" t="s">
        <v>22</v>
      </c>
      <c r="C44" s="136" t="s">
        <v>153</v>
      </c>
      <c r="D44" s="95">
        <v>1960</v>
      </c>
      <c r="E44" s="178" t="s">
        <v>14</v>
      </c>
      <c r="F44" s="49" t="s">
        <v>14</v>
      </c>
      <c r="G44" s="49" t="s">
        <v>14</v>
      </c>
      <c r="H44" s="49">
        <v>44</v>
      </c>
      <c r="I44" s="49" t="s">
        <v>14</v>
      </c>
      <c r="J44" s="49" t="s">
        <v>14</v>
      </c>
      <c r="K44" s="49">
        <v>44</v>
      </c>
      <c r="L44" s="158">
        <v>40</v>
      </c>
      <c r="M44" s="158">
        <v>60</v>
      </c>
      <c r="N44" s="108" t="s">
        <v>14</v>
      </c>
      <c r="O44" s="44">
        <v>44</v>
      </c>
      <c r="P44" s="108"/>
      <c r="Q44" s="44"/>
      <c r="R44" s="44"/>
      <c r="S44" s="342">
        <f t="shared" si="4"/>
        <v>232</v>
      </c>
      <c r="T44" s="350"/>
      <c r="U44" s="270">
        <f t="shared" si="3"/>
        <v>5</v>
      </c>
      <c r="V44" s="318">
        <f t="shared" si="5"/>
        <v>46.4</v>
      </c>
    </row>
    <row r="45" spans="1:22" ht="12.75">
      <c r="A45" s="355">
        <v>8</v>
      </c>
      <c r="B45" s="54" t="s">
        <v>23</v>
      </c>
      <c r="C45" s="136" t="s">
        <v>135</v>
      </c>
      <c r="D45" s="95">
        <v>1964</v>
      </c>
      <c r="E45" s="101">
        <v>40</v>
      </c>
      <c r="F45" s="44" t="s">
        <v>14</v>
      </c>
      <c r="G45" s="44">
        <v>60</v>
      </c>
      <c r="H45" s="49" t="s">
        <v>14</v>
      </c>
      <c r="I45" s="49" t="s">
        <v>14</v>
      </c>
      <c r="J45" s="49" t="s">
        <v>14</v>
      </c>
      <c r="K45" s="49" t="s">
        <v>14</v>
      </c>
      <c r="L45" s="158" t="s">
        <v>14</v>
      </c>
      <c r="M45" s="158" t="s">
        <v>14</v>
      </c>
      <c r="N45" s="108" t="s">
        <v>14</v>
      </c>
      <c r="O45" s="44">
        <v>88</v>
      </c>
      <c r="P45" s="108"/>
      <c r="Q45" s="44"/>
      <c r="R45" s="44"/>
      <c r="S45" s="342">
        <f t="shared" si="4"/>
        <v>188</v>
      </c>
      <c r="T45" s="350"/>
      <c r="U45" s="270">
        <f t="shared" si="3"/>
        <v>3</v>
      </c>
      <c r="V45" s="318">
        <f t="shared" si="5"/>
        <v>62.666666666666664</v>
      </c>
    </row>
    <row r="46" spans="1:22" ht="12.75">
      <c r="A46" s="355">
        <v>9</v>
      </c>
      <c r="B46" s="54" t="s">
        <v>24</v>
      </c>
      <c r="C46" s="136" t="s">
        <v>231</v>
      </c>
      <c r="D46" s="95">
        <v>1960</v>
      </c>
      <c r="E46" s="178" t="s">
        <v>14</v>
      </c>
      <c r="F46" s="49" t="s">
        <v>14</v>
      </c>
      <c r="G46" s="49" t="s">
        <v>14</v>
      </c>
      <c r="H46" s="49" t="s">
        <v>14</v>
      </c>
      <c r="I46" s="49" t="s">
        <v>14</v>
      </c>
      <c r="J46" s="49" t="s">
        <v>14</v>
      </c>
      <c r="K46" s="49" t="s">
        <v>14</v>
      </c>
      <c r="L46" s="49">
        <v>60</v>
      </c>
      <c r="M46" s="49" t="s">
        <v>14</v>
      </c>
      <c r="N46" s="49">
        <v>60</v>
      </c>
      <c r="O46" s="44" t="s">
        <v>14</v>
      </c>
      <c r="P46" s="108"/>
      <c r="Q46" s="44"/>
      <c r="R46" s="44"/>
      <c r="S46" s="342">
        <f t="shared" si="4"/>
        <v>120</v>
      </c>
      <c r="T46" s="350"/>
      <c r="U46" s="270">
        <f t="shared" si="3"/>
        <v>2</v>
      </c>
      <c r="V46" s="318">
        <f t="shared" si="5"/>
        <v>60</v>
      </c>
    </row>
    <row r="47" spans="1:22" ht="12.75">
      <c r="A47" s="355">
        <v>10</v>
      </c>
      <c r="B47" s="54" t="s">
        <v>25</v>
      </c>
      <c r="C47" s="136" t="s">
        <v>322</v>
      </c>
      <c r="D47" s="95"/>
      <c r="E47" s="178" t="s">
        <v>14</v>
      </c>
      <c r="F47" s="49" t="s">
        <v>14</v>
      </c>
      <c r="G47" s="49" t="s">
        <v>14</v>
      </c>
      <c r="H47" s="49" t="s">
        <v>14</v>
      </c>
      <c r="I47" s="49" t="s">
        <v>14</v>
      </c>
      <c r="J47" s="49" t="s">
        <v>14</v>
      </c>
      <c r="K47" s="49" t="s">
        <v>14</v>
      </c>
      <c r="L47" s="158" t="s">
        <v>14</v>
      </c>
      <c r="M47" s="158" t="s">
        <v>14</v>
      </c>
      <c r="N47" s="108" t="s">
        <v>14</v>
      </c>
      <c r="O47" s="44">
        <v>110</v>
      </c>
      <c r="P47" s="108"/>
      <c r="Q47" s="44"/>
      <c r="R47" s="44"/>
      <c r="S47" s="342">
        <f t="shared" si="4"/>
        <v>110</v>
      </c>
      <c r="T47" s="350"/>
      <c r="U47" s="270">
        <f t="shared" si="3"/>
        <v>1</v>
      </c>
      <c r="V47" s="318">
        <f t="shared" si="5"/>
        <v>110</v>
      </c>
    </row>
    <row r="48" spans="1:22" ht="12.75">
      <c r="A48" s="355">
        <v>11</v>
      </c>
      <c r="B48" s="54" t="s">
        <v>28</v>
      </c>
      <c r="C48" s="136" t="s">
        <v>200</v>
      </c>
      <c r="D48" s="95">
        <v>1960</v>
      </c>
      <c r="E48" s="178" t="s">
        <v>14</v>
      </c>
      <c r="F48" s="49" t="s">
        <v>14</v>
      </c>
      <c r="G48" s="49" t="s">
        <v>14</v>
      </c>
      <c r="H48" s="49" t="s">
        <v>14</v>
      </c>
      <c r="I48" s="49" t="s">
        <v>14</v>
      </c>
      <c r="J48" s="49" t="s">
        <v>14</v>
      </c>
      <c r="K48" s="49" t="s">
        <v>14</v>
      </c>
      <c r="L48" s="158">
        <v>40</v>
      </c>
      <c r="M48" s="158" t="s">
        <v>14</v>
      </c>
      <c r="N48" s="108" t="s">
        <v>14</v>
      </c>
      <c r="O48" s="44">
        <v>66</v>
      </c>
      <c r="P48" s="108"/>
      <c r="Q48" s="44"/>
      <c r="R48" s="44"/>
      <c r="S48" s="342">
        <f t="shared" si="4"/>
        <v>106</v>
      </c>
      <c r="T48" s="350"/>
      <c r="U48" s="270">
        <f t="shared" si="3"/>
        <v>2</v>
      </c>
      <c r="V48" s="318">
        <f t="shared" si="5"/>
        <v>53</v>
      </c>
    </row>
    <row r="49" spans="1:22" ht="12.75">
      <c r="A49" s="355">
        <v>12</v>
      </c>
      <c r="B49" s="54" t="s">
        <v>29</v>
      </c>
      <c r="C49" s="136" t="s">
        <v>131</v>
      </c>
      <c r="D49" s="95">
        <v>1962</v>
      </c>
      <c r="E49" s="178" t="s">
        <v>14</v>
      </c>
      <c r="F49" s="49" t="s">
        <v>14</v>
      </c>
      <c r="G49" s="49">
        <v>100</v>
      </c>
      <c r="H49" s="49" t="s">
        <v>14</v>
      </c>
      <c r="I49" s="49" t="s">
        <v>14</v>
      </c>
      <c r="J49" s="49" t="s">
        <v>14</v>
      </c>
      <c r="K49" s="49" t="s">
        <v>14</v>
      </c>
      <c r="L49" s="158" t="s">
        <v>14</v>
      </c>
      <c r="M49" s="158" t="s">
        <v>14</v>
      </c>
      <c r="N49" s="108" t="s">
        <v>14</v>
      </c>
      <c r="O49" s="44" t="s">
        <v>14</v>
      </c>
      <c r="P49" s="108"/>
      <c r="Q49" s="44"/>
      <c r="R49" s="44"/>
      <c r="S49" s="342">
        <f t="shared" si="4"/>
        <v>100</v>
      </c>
      <c r="T49" s="350"/>
      <c r="U49" s="270">
        <f t="shared" si="3"/>
        <v>1</v>
      </c>
      <c r="V49" s="318">
        <f t="shared" si="5"/>
        <v>100</v>
      </c>
    </row>
    <row r="50" spans="1:22" ht="12.75">
      <c r="A50" s="355">
        <v>13</v>
      </c>
      <c r="B50" s="54" t="s">
        <v>30</v>
      </c>
      <c r="C50" s="136" t="s">
        <v>177</v>
      </c>
      <c r="D50" s="95"/>
      <c r="E50" s="178" t="s">
        <v>14</v>
      </c>
      <c r="F50" s="49" t="s">
        <v>14</v>
      </c>
      <c r="G50" s="49" t="s">
        <v>14</v>
      </c>
      <c r="H50" s="49" t="s">
        <v>14</v>
      </c>
      <c r="I50" s="49" t="s">
        <v>14</v>
      </c>
      <c r="J50" s="49">
        <v>60</v>
      </c>
      <c r="K50" s="49" t="s">
        <v>14</v>
      </c>
      <c r="L50" s="158">
        <v>30</v>
      </c>
      <c r="M50" s="158" t="s">
        <v>14</v>
      </c>
      <c r="N50" s="108" t="s">
        <v>14</v>
      </c>
      <c r="O50" s="44" t="s">
        <v>14</v>
      </c>
      <c r="P50" s="108"/>
      <c r="Q50" s="44"/>
      <c r="R50" s="44"/>
      <c r="S50" s="342">
        <f t="shared" si="4"/>
        <v>90</v>
      </c>
      <c r="T50" s="350"/>
      <c r="U50" s="270">
        <f t="shared" si="3"/>
        <v>2</v>
      </c>
      <c r="V50" s="318">
        <f t="shared" si="5"/>
        <v>45</v>
      </c>
    </row>
    <row r="51" spans="1:22" ht="12.75">
      <c r="A51" s="355">
        <v>14</v>
      </c>
      <c r="B51" s="54" t="s">
        <v>232</v>
      </c>
      <c r="C51" s="136" t="s">
        <v>132</v>
      </c>
      <c r="D51" s="95">
        <v>1960</v>
      </c>
      <c r="E51" s="178" t="s">
        <v>14</v>
      </c>
      <c r="F51" s="49" t="s">
        <v>14</v>
      </c>
      <c r="G51" s="49">
        <v>40</v>
      </c>
      <c r="H51" s="49">
        <v>44</v>
      </c>
      <c r="I51" s="49" t="s">
        <v>14</v>
      </c>
      <c r="J51" s="49" t="s">
        <v>14</v>
      </c>
      <c r="K51" s="49" t="s">
        <v>14</v>
      </c>
      <c r="L51" s="158" t="s">
        <v>14</v>
      </c>
      <c r="M51" s="158" t="s">
        <v>14</v>
      </c>
      <c r="N51" s="108" t="s">
        <v>14</v>
      </c>
      <c r="O51" s="44" t="s">
        <v>14</v>
      </c>
      <c r="P51" s="108"/>
      <c r="Q51" s="44"/>
      <c r="R51" s="44"/>
      <c r="S51" s="342">
        <f t="shared" si="4"/>
        <v>84</v>
      </c>
      <c r="T51" s="350"/>
      <c r="U51" s="270">
        <f t="shared" si="3"/>
        <v>2</v>
      </c>
      <c r="V51" s="318">
        <f t="shared" si="5"/>
        <v>42</v>
      </c>
    </row>
    <row r="52" spans="1:22" ht="12.75">
      <c r="A52" s="355">
        <v>15</v>
      </c>
      <c r="B52" s="54" t="s">
        <v>232</v>
      </c>
      <c r="C52" s="83" t="s">
        <v>99</v>
      </c>
      <c r="D52" s="95">
        <v>1962</v>
      </c>
      <c r="E52" s="101">
        <v>40</v>
      </c>
      <c r="F52" s="44" t="s">
        <v>14</v>
      </c>
      <c r="G52" s="44" t="s">
        <v>14</v>
      </c>
      <c r="H52" s="44" t="s">
        <v>14</v>
      </c>
      <c r="I52" s="44" t="s">
        <v>14</v>
      </c>
      <c r="J52" s="44" t="s">
        <v>14</v>
      </c>
      <c r="K52" s="44">
        <v>44</v>
      </c>
      <c r="L52" s="45" t="s">
        <v>14</v>
      </c>
      <c r="M52" s="158" t="s">
        <v>14</v>
      </c>
      <c r="N52" s="146" t="s">
        <v>14</v>
      </c>
      <c r="O52" s="44" t="s">
        <v>14</v>
      </c>
      <c r="P52" s="205"/>
      <c r="Q52" s="198"/>
      <c r="R52" s="198"/>
      <c r="S52" s="342">
        <f t="shared" si="4"/>
        <v>84</v>
      </c>
      <c r="T52" s="350"/>
      <c r="U52" s="270">
        <f t="shared" si="3"/>
        <v>2</v>
      </c>
      <c r="V52" s="318">
        <f t="shared" si="5"/>
        <v>42</v>
      </c>
    </row>
    <row r="53" spans="1:22" ht="12.75">
      <c r="A53" s="355">
        <v>16</v>
      </c>
      <c r="B53" s="54" t="s">
        <v>233</v>
      </c>
      <c r="C53" s="136" t="s">
        <v>176</v>
      </c>
      <c r="D53" s="95">
        <v>1964</v>
      </c>
      <c r="E53" s="178" t="s">
        <v>14</v>
      </c>
      <c r="F53" s="49" t="s">
        <v>14</v>
      </c>
      <c r="G53" s="49" t="s">
        <v>14</v>
      </c>
      <c r="H53" s="49" t="s">
        <v>14</v>
      </c>
      <c r="I53" s="49" t="s">
        <v>14</v>
      </c>
      <c r="J53" s="49">
        <v>80</v>
      </c>
      <c r="K53" s="49" t="s">
        <v>14</v>
      </c>
      <c r="L53" s="158" t="s">
        <v>14</v>
      </c>
      <c r="M53" s="158" t="s">
        <v>14</v>
      </c>
      <c r="N53" s="108" t="s">
        <v>14</v>
      </c>
      <c r="O53" s="44" t="s">
        <v>14</v>
      </c>
      <c r="P53" s="108"/>
      <c r="Q53" s="44"/>
      <c r="R53" s="44"/>
      <c r="S53" s="342">
        <f t="shared" si="4"/>
        <v>80</v>
      </c>
      <c r="T53" s="350"/>
      <c r="U53" s="270">
        <f t="shared" si="3"/>
        <v>1</v>
      </c>
      <c r="V53" s="318">
        <f t="shared" si="5"/>
        <v>80</v>
      </c>
    </row>
    <row r="54" spans="1:22" ht="12.75">
      <c r="A54" s="355">
        <v>17</v>
      </c>
      <c r="B54" s="54" t="s">
        <v>233</v>
      </c>
      <c r="C54" s="136" t="s">
        <v>168</v>
      </c>
      <c r="D54" s="95">
        <v>1960</v>
      </c>
      <c r="E54" s="178" t="s">
        <v>14</v>
      </c>
      <c r="F54" s="49" t="s">
        <v>14</v>
      </c>
      <c r="G54" s="49" t="s">
        <v>14</v>
      </c>
      <c r="H54" s="49" t="s">
        <v>14</v>
      </c>
      <c r="I54" s="49">
        <v>40</v>
      </c>
      <c r="J54" s="49">
        <v>40</v>
      </c>
      <c r="K54" s="49" t="s">
        <v>14</v>
      </c>
      <c r="L54" s="158" t="s">
        <v>14</v>
      </c>
      <c r="M54" s="158" t="s">
        <v>14</v>
      </c>
      <c r="N54" s="108" t="s">
        <v>14</v>
      </c>
      <c r="O54" s="44" t="s">
        <v>14</v>
      </c>
      <c r="P54" s="108"/>
      <c r="Q54" s="44"/>
      <c r="R54" s="44"/>
      <c r="S54" s="342">
        <f t="shared" si="4"/>
        <v>80</v>
      </c>
      <c r="T54" s="350"/>
      <c r="U54" s="270">
        <f t="shared" si="3"/>
        <v>2</v>
      </c>
      <c r="V54" s="318">
        <f t="shared" si="5"/>
        <v>40</v>
      </c>
    </row>
    <row r="55" spans="1:22" ht="12.75">
      <c r="A55" s="355">
        <v>18</v>
      </c>
      <c r="B55" s="54" t="s">
        <v>241</v>
      </c>
      <c r="C55" s="136" t="s">
        <v>199</v>
      </c>
      <c r="D55" s="95"/>
      <c r="E55" s="178" t="s">
        <v>14</v>
      </c>
      <c r="F55" s="49" t="s">
        <v>14</v>
      </c>
      <c r="G55" s="49" t="s">
        <v>14</v>
      </c>
      <c r="H55" s="49" t="s">
        <v>14</v>
      </c>
      <c r="I55" s="49" t="s">
        <v>14</v>
      </c>
      <c r="J55" s="49" t="s">
        <v>14</v>
      </c>
      <c r="K55" s="49" t="s">
        <v>14</v>
      </c>
      <c r="L55" s="158">
        <v>60</v>
      </c>
      <c r="M55" s="158" t="s">
        <v>14</v>
      </c>
      <c r="N55" s="108" t="s">
        <v>14</v>
      </c>
      <c r="O55" s="44" t="s">
        <v>14</v>
      </c>
      <c r="P55" s="108"/>
      <c r="Q55" s="44"/>
      <c r="R55" s="44"/>
      <c r="S55" s="342">
        <f t="shared" si="4"/>
        <v>60</v>
      </c>
      <c r="T55" s="350"/>
      <c r="U55" s="270">
        <f t="shared" si="3"/>
        <v>1</v>
      </c>
      <c r="V55" s="318">
        <f t="shared" si="5"/>
        <v>60</v>
      </c>
    </row>
    <row r="56" spans="1:22" ht="12.75">
      <c r="A56" s="355">
        <v>19</v>
      </c>
      <c r="B56" s="54" t="s">
        <v>241</v>
      </c>
      <c r="C56" s="136" t="s">
        <v>178</v>
      </c>
      <c r="D56" s="95">
        <v>1960</v>
      </c>
      <c r="E56" s="178" t="s">
        <v>14</v>
      </c>
      <c r="F56" s="49" t="s">
        <v>14</v>
      </c>
      <c r="G56" s="49" t="s">
        <v>14</v>
      </c>
      <c r="H56" s="49" t="s">
        <v>14</v>
      </c>
      <c r="I56" s="49" t="s">
        <v>14</v>
      </c>
      <c r="J56" s="49">
        <v>60</v>
      </c>
      <c r="K56" s="49" t="s">
        <v>14</v>
      </c>
      <c r="L56" s="158" t="s">
        <v>14</v>
      </c>
      <c r="M56" s="158" t="s">
        <v>14</v>
      </c>
      <c r="N56" s="108" t="s">
        <v>14</v>
      </c>
      <c r="O56" s="44" t="s">
        <v>14</v>
      </c>
      <c r="P56" s="108"/>
      <c r="Q56" s="44"/>
      <c r="R56" s="44"/>
      <c r="S56" s="342">
        <f t="shared" si="4"/>
        <v>60</v>
      </c>
      <c r="T56" s="350"/>
      <c r="U56" s="270">
        <f t="shared" si="3"/>
        <v>1</v>
      </c>
      <c r="V56" s="318">
        <f t="shared" si="5"/>
        <v>60</v>
      </c>
    </row>
    <row r="57" spans="1:22" ht="12.75">
      <c r="A57" s="355">
        <v>20</v>
      </c>
      <c r="B57" s="54" t="s">
        <v>325</v>
      </c>
      <c r="C57" s="136" t="s">
        <v>169</v>
      </c>
      <c r="D57" s="95">
        <v>1962</v>
      </c>
      <c r="E57" s="178" t="s">
        <v>14</v>
      </c>
      <c r="F57" s="49" t="s">
        <v>14</v>
      </c>
      <c r="G57" s="49" t="s">
        <v>14</v>
      </c>
      <c r="H57" s="49" t="s">
        <v>14</v>
      </c>
      <c r="I57" s="49">
        <v>40</v>
      </c>
      <c r="J57" s="49" t="s">
        <v>14</v>
      </c>
      <c r="K57" s="49" t="s">
        <v>14</v>
      </c>
      <c r="L57" s="158" t="s">
        <v>14</v>
      </c>
      <c r="M57" s="158" t="s">
        <v>14</v>
      </c>
      <c r="N57" s="108" t="s">
        <v>14</v>
      </c>
      <c r="O57" s="44" t="s">
        <v>14</v>
      </c>
      <c r="P57" s="108"/>
      <c r="Q57" s="44"/>
      <c r="R57" s="44"/>
      <c r="S57" s="342">
        <f t="shared" si="4"/>
        <v>40</v>
      </c>
      <c r="T57" s="350"/>
      <c r="U57" s="270">
        <f t="shared" si="3"/>
        <v>1</v>
      </c>
      <c r="V57" s="318">
        <f t="shared" si="5"/>
        <v>40</v>
      </c>
    </row>
    <row r="58" spans="1:23" ht="12.75">
      <c r="A58" s="355">
        <v>21</v>
      </c>
      <c r="B58" s="54" t="s">
        <v>325</v>
      </c>
      <c r="C58" s="179" t="s">
        <v>133</v>
      </c>
      <c r="D58" s="95">
        <v>1964</v>
      </c>
      <c r="E58" s="178" t="s">
        <v>14</v>
      </c>
      <c r="F58" s="49" t="s">
        <v>14</v>
      </c>
      <c r="G58" s="49">
        <v>40</v>
      </c>
      <c r="H58" s="49" t="s">
        <v>14</v>
      </c>
      <c r="I58" s="49" t="s">
        <v>14</v>
      </c>
      <c r="J58" s="49" t="s">
        <v>14</v>
      </c>
      <c r="K58" s="49" t="s">
        <v>14</v>
      </c>
      <c r="L58" s="158" t="s">
        <v>14</v>
      </c>
      <c r="M58" s="158" t="s">
        <v>14</v>
      </c>
      <c r="N58" s="108" t="s">
        <v>14</v>
      </c>
      <c r="O58" s="44" t="s">
        <v>14</v>
      </c>
      <c r="P58" s="108"/>
      <c r="Q58" s="44"/>
      <c r="R58" s="44"/>
      <c r="S58" s="342">
        <f t="shared" si="4"/>
        <v>40</v>
      </c>
      <c r="T58" s="350"/>
      <c r="U58" s="270">
        <f t="shared" si="3"/>
        <v>1</v>
      </c>
      <c r="V58" s="318">
        <f t="shared" si="5"/>
        <v>40</v>
      </c>
      <c r="W58" s="42"/>
    </row>
    <row r="59" spans="1:23" ht="13.5" thickBot="1">
      <c r="A59" s="355">
        <v>22</v>
      </c>
      <c r="B59" s="57" t="s">
        <v>325</v>
      </c>
      <c r="C59" s="216" t="s">
        <v>179</v>
      </c>
      <c r="D59" s="125">
        <v>1960</v>
      </c>
      <c r="E59" s="217" t="s">
        <v>14</v>
      </c>
      <c r="F59" s="103" t="s">
        <v>14</v>
      </c>
      <c r="G59" s="103" t="s">
        <v>14</v>
      </c>
      <c r="H59" s="103" t="s">
        <v>14</v>
      </c>
      <c r="I59" s="103" t="s">
        <v>14</v>
      </c>
      <c r="J59" s="103">
        <v>40</v>
      </c>
      <c r="K59" s="103" t="s">
        <v>14</v>
      </c>
      <c r="L59" s="103" t="s">
        <v>14</v>
      </c>
      <c r="M59" s="103" t="s">
        <v>14</v>
      </c>
      <c r="N59" s="218" t="s">
        <v>14</v>
      </c>
      <c r="O59" s="46" t="s">
        <v>14</v>
      </c>
      <c r="P59" s="103"/>
      <c r="Q59" s="46"/>
      <c r="R59" s="46"/>
      <c r="S59" s="340">
        <f t="shared" si="4"/>
        <v>40</v>
      </c>
      <c r="T59" s="350"/>
      <c r="U59" s="271">
        <f t="shared" si="3"/>
        <v>1</v>
      </c>
      <c r="V59" s="317">
        <f t="shared" si="5"/>
        <v>40</v>
      </c>
      <c r="W59" s="42"/>
    </row>
    <row r="60" spans="5:18" ht="13.5" thickBot="1"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</row>
    <row r="61" spans="2:22" ht="13.5" thickBot="1">
      <c r="B61" s="50" t="s">
        <v>0</v>
      </c>
      <c r="C61" s="86" t="s">
        <v>7</v>
      </c>
      <c r="D61" s="85" t="s">
        <v>40</v>
      </c>
      <c r="E61" s="5">
        <v>1</v>
      </c>
      <c r="F61" s="6">
        <v>2</v>
      </c>
      <c r="G61" s="6">
        <v>3</v>
      </c>
      <c r="H61" s="6">
        <v>4</v>
      </c>
      <c r="I61" s="6">
        <v>5</v>
      </c>
      <c r="J61" s="6">
        <v>6</v>
      </c>
      <c r="K61" s="6">
        <v>7</v>
      </c>
      <c r="L61" s="38">
        <v>8</v>
      </c>
      <c r="M61" s="6">
        <v>9</v>
      </c>
      <c r="N61" s="6">
        <v>10</v>
      </c>
      <c r="O61" s="6">
        <v>11</v>
      </c>
      <c r="P61" s="6">
        <v>12</v>
      </c>
      <c r="Q61" s="6">
        <v>13</v>
      </c>
      <c r="R61" s="6">
        <v>14</v>
      </c>
      <c r="S61" s="50" t="s">
        <v>39</v>
      </c>
      <c r="T61" s="349"/>
      <c r="U61" s="50" t="s">
        <v>303</v>
      </c>
      <c r="V61" s="259" t="s">
        <v>304</v>
      </c>
    </row>
    <row r="62" spans="1:25" ht="12.75" customHeight="1">
      <c r="A62" s="355">
        <v>1</v>
      </c>
      <c r="B62" s="55" t="s">
        <v>15</v>
      </c>
      <c r="C62" s="83" t="s">
        <v>100</v>
      </c>
      <c r="D62" s="91">
        <v>1953</v>
      </c>
      <c r="E62" s="127">
        <v>40</v>
      </c>
      <c r="F62" s="194" t="s">
        <v>14</v>
      </c>
      <c r="G62" s="194" t="s">
        <v>14</v>
      </c>
      <c r="H62" s="197">
        <v>110</v>
      </c>
      <c r="I62" s="194" t="s">
        <v>14</v>
      </c>
      <c r="J62" s="207">
        <v>100</v>
      </c>
      <c r="K62" s="207">
        <v>110</v>
      </c>
      <c r="L62" s="197">
        <v>100</v>
      </c>
      <c r="M62" s="159" t="s">
        <v>14</v>
      </c>
      <c r="N62" s="182">
        <v>80</v>
      </c>
      <c r="O62" s="197">
        <v>88</v>
      </c>
      <c r="P62" s="197"/>
      <c r="Q62" s="197"/>
      <c r="R62" s="197"/>
      <c r="S62" s="339">
        <f aca="true" t="shared" si="6" ref="S62:S89">SUM(E62:R62)</f>
        <v>628</v>
      </c>
      <c r="T62" s="347"/>
      <c r="U62" s="265">
        <f aca="true" t="shared" si="7" ref="U62:U89">COUNTIF(E62:R62,"&gt;1")</f>
        <v>7</v>
      </c>
      <c r="V62" s="316">
        <f aca="true" t="shared" si="8" ref="V62:V89">S62/U62</f>
        <v>89.71428571428571</v>
      </c>
      <c r="W62" s="100"/>
      <c r="X62" s="100"/>
      <c r="Y62" s="100"/>
    </row>
    <row r="63" spans="1:22" ht="12.75" customHeight="1">
      <c r="A63" s="355">
        <v>2</v>
      </c>
      <c r="B63" s="54" t="s">
        <v>16</v>
      </c>
      <c r="C63" s="82" t="s">
        <v>44</v>
      </c>
      <c r="D63" s="94">
        <v>1951</v>
      </c>
      <c r="E63" s="180">
        <v>40</v>
      </c>
      <c r="F63" s="175" t="s">
        <v>14</v>
      </c>
      <c r="G63" s="175" t="s">
        <v>14</v>
      </c>
      <c r="H63" s="208">
        <v>88</v>
      </c>
      <c r="I63" s="175" t="s">
        <v>14</v>
      </c>
      <c r="J63" s="175" t="s">
        <v>14</v>
      </c>
      <c r="K63" s="208">
        <v>88</v>
      </c>
      <c r="L63" s="204">
        <v>40</v>
      </c>
      <c r="M63" s="161" t="s">
        <v>14</v>
      </c>
      <c r="N63" s="183">
        <v>100</v>
      </c>
      <c r="O63" s="204">
        <v>110</v>
      </c>
      <c r="P63" s="204"/>
      <c r="Q63" s="204"/>
      <c r="R63" s="204"/>
      <c r="S63" s="342">
        <f t="shared" si="6"/>
        <v>466</v>
      </c>
      <c r="T63" s="347"/>
      <c r="U63" s="267">
        <f t="shared" si="7"/>
        <v>6</v>
      </c>
      <c r="V63" s="318">
        <f t="shared" si="8"/>
        <v>77.66666666666667</v>
      </c>
    </row>
    <row r="64" spans="1:22" ht="12.75">
      <c r="A64" s="355">
        <v>3</v>
      </c>
      <c r="B64" s="54" t="s">
        <v>20</v>
      </c>
      <c r="C64" s="82" t="s">
        <v>70</v>
      </c>
      <c r="D64" s="95">
        <v>1958</v>
      </c>
      <c r="E64" s="101">
        <v>60</v>
      </c>
      <c r="F64" s="162" t="s">
        <v>14</v>
      </c>
      <c r="G64" s="198">
        <v>80</v>
      </c>
      <c r="H64" s="162" t="s">
        <v>14</v>
      </c>
      <c r="I64" s="198">
        <v>100</v>
      </c>
      <c r="J64" s="162" t="s">
        <v>14</v>
      </c>
      <c r="K64" s="198">
        <v>66</v>
      </c>
      <c r="L64" s="130" t="s">
        <v>14</v>
      </c>
      <c r="M64" s="198">
        <v>80</v>
      </c>
      <c r="N64" s="146" t="s">
        <v>14</v>
      </c>
      <c r="O64" s="130" t="s">
        <v>14</v>
      </c>
      <c r="P64" s="205"/>
      <c r="Q64" s="198"/>
      <c r="R64" s="198"/>
      <c r="S64" s="342">
        <f t="shared" si="6"/>
        <v>386</v>
      </c>
      <c r="T64" s="347"/>
      <c r="U64" s="267">
        <f t="shared" si="7"/>
        <v>5</v>
      </c>
      <c r="V64" s="318">
        <f t="shared" si="8"/>
        <v>77.2</v>
      </c>
    </row>
    <row r="65" spans="1:22" s="100" customFormat="1" ht="12.75">
      <c r="A65" s="355">
        <v>4</v>
      </c>
      <c r="B65" s="54" t="s">
        <v>17</v>
      </c>
      <c r="C65" s="83" t="s">
        <v>50</v>
      </c>
      <c r="D65" s="91">
        <v>1959</v>
      </c>
      <c r="E65" s="180">
        <v>80</v>
      </c>
      <c r="F65" s="151">
        <v>40</v>
      </c>
      <c r="G65" s="161" t="s">
        <v>14</v>
      </c>
      <c r="H65" s="204">
        <v>44</v>
      </c>
      <c r="I65" s="162" t="s">
        <v>14</v>
      </c>
      <c r="J65" s="162" t="s">
        <v>14</v>
      </c>
      <c r="K65" s="198">
        <v>66</v>
      </c>
      <c r="L65" s="198">
        <v>60</v>
      </c>
      <c r="M65" s="161" t="s">
        <v>14</v>
      </c>
      <c r="N65" s="45">
        <v>40</v>
      </c>
      <c r="O65" s="204">
        <v>44</v>
      </c>
      <c r="P65" s="204"/>
      <c r="Q65" s="204"/>
      <c r="R65" s="204"/>
      <c r="S65" s="342">
        <f t="shared" si="6"/>
        <v>374</v>
      </c>
      <c r="T65" s="347"/>
      <c r="U65" s="267">
        <f t="shared" si="7"/>
        <v>7</v>
      </c>
      <c r="V65" s="318">
        <f t="shared" si="8"/>
        <v>53.42857142857143</v>
      </c>
    </row>
    <row r="66" spans="1:22" s="100" customFormat="1" ht="12.75">
      <c r="A66" s="355">
        <v>5</v>
      </c>
      <c r="B66" s="54" t="s">
        <v>18</v>
      </c>
      <c r="C66" s="83" t="s">
        <v>139</v>
      </c>
      <c r="D66" s="91">
        <v>1957</v>
      </c>
      <c r="E66" s="180" t="s">
        <v>14</v>
      </c>
      <c r="F66" s="161" t="s">
        <v>14</v>
      </c>
      <c r="G66" s="204">
        <v>100</v>
      </c>
      <c r="H66" s="204">
        <v>66</v>
      </c>
      <c r="I66" s="198">
        <v>80</v>
      </c>
      <c r="J66" s="198">
        <v>60</v>
      </c>
      <c r="K66" s="162" t="s">
        <v>14</v>
      </c>
      <c r="L66" s="130" t="s">
        <v>14</v>
      </c>
      <c r="M66" s="161" t="s">
        <v>14</v>
      </c>
      <c r="N66" s="45">
        <v>60</v>
      </c>
      <c r="O66" s="151" t="s">
        <v>14</v>
      </c>
      <c r="P66" s="204"/>
      <c r="Q66" s="204"/>
      <c r="R66" s="204"/>
      <c r="S66" s="342">
        <f t="shared" si="6"/>
        <v>366</v>
      </c>
      <c r="T66" s="347"/>
      <c r="U66" s="267">
        <f t="shared" si="7"/>
        <v>5</v>
      </c>
      <c r="V66" s="318">
        <f t="shared" si="8"/>
        <v>73.2</v>
      </c>
    </row>
    <row r="67" spans="1:22" s="100" customFormat="1" ht="12.75">
      <c r="A67" s="355">
        <v>6</v>
      </c>
      <c r="B67" s="54" t="s">
        <v>21</v>
      </c>
      <c r="C67" s="83" t="s">
        <v>66</v>
      </c>
      <c r="D67" s="91">
        <v>1955</v>
      </c>
      <c r="E67" s="208">
        <v>60</v>
      </c>
      <c r="F67" s="204">
        <v>80</v>
      </c>
      <c r="G67" s="204">
        <v>60</v>
      </c>
      <c r="H67" s="45" t="s">
        <v>14</v>
      </c>
      <c r="I67" s="44" t="s">
        <v>14</v>
      </c>
      <c r="J67" s="162" t="s">
        <v>14</v>
      </c>
      <c r="K67" s="162" t="s">
        <v>14</v>
      </c>
      <c r="L67" s="198">
        <v>80</v>
      </c>
      <c r="M67" s="161" t="s">
        <v>14</v>
      </c>
      <c r="N67" s="161" t="s">
        <v>14</v>
      </c>
      <c r="O67" s="204">
        <v>66</v>
      </c>
      <c r="P67" s="204"/>
      <c r="Q67" s="204"/>
      <c r="R67" s="45"/>
      <c r="S67" s="342">
        <f t="shared" si="6"/>
        <v>346</v>
      </c>
      <c r="T67" s="347"/>
      <c r="U67" s="267">
        <f t="shared" si="7"/>
        <v>5</v>
      </c>
      <c r="V67" s="318">
        <f t="shared" si="8"/>
        <v>69.2</v>
      </c>
    </row>
    <row r="68" spans="1:22" s="100" customFormat="1" ht="12.75">
      <c r="A68" s="355">
        <v>7</v>
      </c>
      <c r="B68" s="54" t="s">
        <v>22</v>
      </c>
      <c r="C68" s="83" t="s">
        <v>103</v>
      </c>
      <c r="D68" s="91">
        <v>1958</v>
      </c>
      <c r="E68" s="180">
        <v>30</v>
      </c>
      <c r="F68" s="151" t="s">
        <v>14</v>
      </c>
      <c r="G68" s="161" t="s">
        <v>14</v>
      </c>
      <c r="H68" s="45">
        <v>44</v>
      </c>
      <c r="I68" s="162" t="s">
        <v>14</v>
      </c>
      <c r="J68" s="44" t="s">
        <v>14</v>
      </c>
      <c r="K68" s="198">
        <v>44</v>
      </c>
      <c r="L68" s="130" t="s">
        <v>14</v>
      </c>
      <c r="M68" s="204">
        <v>60</v>
      </c>
      <c r="N68" s="204">
        <v>60</v>
      </c>
      <c r="O68" s="204">
        <v>44</v>
      </c>
      <c r="P68" s="204"/>
      <c r="Q68" s="204"/>
      <c r="R68" s="45"/>
      <c r="S68" s="342">
        <f t="shared" si="6"/>
        <v>282</v>
      </c>
      <c r="T68" s="347"/>
      <c r="U68" s="267">
        <f t="shared" si="7"/>
        <v>6</v>
      </c>
      <c r="V68" s="318">
        <f t="shared" si="8"/>
        <v>47</v>
      </c>
    </row>
    <row r="69" spans="1:22" s="100" customFormat="1" ht="12.75">
      <c r="A69" s="355">
        <v>8</v>
      </c>
      <c r="B69" s="54" t="s">
        <v>23</v>
      </c>
      <c r="C69" s="83" t="s">
        <v>137</v>
      </c>
      <c r="D69" s="91">
        <v>1952</v>
      </c>
      <c r="E69" s="180" t="s">
        <v>14</v>
      </c>
      <c r="F69" s="161" t="s">
        <v>14</v>
      </c>
      <c r="G69" s="204">
        <v>40</v>
      </c>
      <c r="H69" s="161">
        <v>33</v>
      </c>
      <c r="I69" s="162" t="s">
        <v>14</v>
      </c>
      <c r="J69" s="198">
        <v>60</v>
      </c>
      <c r="K69" s="198">
        <v>44</v>
      </c>
      <c r="L69" s="198">
        <v>40</v>
      </c>
      <c r="M69" s="161" t="s">
        <v>14</v>
      </c>
      <c r="N69" s="45" t="s">
        <v>14</v>
      </c>
      <c r="O69" s="204">
        <v>44</v>
      </c>
      <c r="P69" s="204"/>
      <c r="Q69" s="204"/>
      <c r="R69" s="204"/>
      <c r="S69" s="342">
        <f t="shared" si="6"/>
        <v>261</v>
      </c>
      <c r="T69" s="347"/>
      <c r="U69" s="267">
        <f t="shared" si="7"/>
        <v>6</v>
      </c>
      <c r="V69" s="318">
        <f t="shared" si="8"/>
        <v>43.5</v>
      </c>
    </row>
    <row r="70" spans="1:22" s="100" customFormat="1" ht="12.75">
      <c r="A70" s="355">
        <v>9</v>
      </c>
      <c r="B70" s="54" t="s">
        <v>24</v>
      </c>
      <c r="C70" s="82" t="s">
        <v>136</v>
      </c>
      <c r="D70" s="96">
        <v>1956</v>
      </c>
      <c r="E70" s="101" t="s">
        <v>14</v>
      </c>
      <c r="F70" s="162" t="s">
        <v>14</v>
      </c>
      <c r="G70" s="198">
        <v>60</v>
      </c>
      <c r="H70" s="198">
        <v>66</v>
      </c>
      <c r="I70" s="162" t="s">
        <v>14</v>
      </c>
      <c r="J70" s="162" t="s">
        <v>14</v>
      </c>
      <c r="K70" s="198">
        <v>44</v>
      </c>
      <c r="L70" s="130" t="s">
        <v>14</v>
      </c>
      <c r="M70" s="162" t="s">
        <v>14</v>
      </c>
      <c r="N70" s="44" t="s">
        <v>14</v>
      </c>
      <c r="O70" s="198">
        <v>44</v>
      </c>
      <c r="P70" s="198"/>
      <c r="Q70" s="198"/>
      <c r="R70" s="198"/>
      <c r="S70" s="342">
        <f t="shared" si="6"/>
        <v>214</v>
      </c>
      <c r="T70" s="347"/>
      <c r="U70" s="267">
        <f t="shared" si="7"/>
        <v>4</v>
      </c>
      <c r="V70" s="318">
        <f t="shared" si="8"/>
        <v>53.5</v>
      </c>
    </row>
    <row r="71" spans="1:22" s="100" customFormat="1" ht="12.75">
      <c r="A71" s="355">
        <v>10</v>
      </c>
      <c r="B71" s="54" t="s">
        <v>25</v>
      </c>
      <c r="C71" s="82" t="s">
        <v>101</v>
      </c>
      <c r="D71" s="96">
        <v>1957</v>
      </c>
      <c r="E71" s="101">
        <v>40</v>
      </c>
      <c r="F71" s="198">
        <v>60</v>
      </c>
      <c r="G71" s="198">
        <v>40</v>
      </c>
      <c r="H71" s="162" t="s">
        <v>14</v>
      </c>
      <c r="I71" s="162" t="s">
        <v>14</v>
      </c>
      <c r="J71" s="162" t="s">
        <v>14</v>
      </c>
      <c r="K71" s="162" t="s">
        <v>14</v>
      </c>
      <c r="L71" s="130" t="s">
        <v>14</v>
      </c>
      <c r="M71" s="162" t="s">
        <v>14</v>
      </c>
      <c r="N71" s="44" t="s">
        <v>14</v>
      </c>
      <c r="O71" s="198">
        <v>33</v>
      </c>
      <c r="P71" s="198"/>
      <c r="Q71" s="198"/>
      <c r="R71" s="198"/>
      <c r="S71" s="342">
        <f t="shared" si="6"/>
        <v>173</v>
      </c>
      <c r="T71" s="347"/>
      <c r="U71" s="267">
        <f t="shared" si="7"/>
        <v>4</v>
      </c>
      <c r="V71" s="318">
        <f t="shared" si="8"/>
        <v>43.25</v>
      </c>
    </row>
    <row r="72" spans="1:22" s="100" customFormat="1" ht="12.75">
      <c r="A72" s="355">
        <v>11</v>
      </c>
      <c r="B72" s="54" t="s">
        <v>28</v>
      </c>
      <c r="C72" s="82" t="s">
        <v>201</v>
      </c>
      <c r="D72" s="96">
        <v>1959</v>
      </c>
      <c r="E72" s="101" t="s">
        <v>14</v>
      </c>
      <c r="F72" s="162" t="s">
        <v>14</v>
      </c>
      <c r="G72" s="162" t="s">
        <v>14</v>
      </c>
      <c r="H72" s="162" t="s">
        <v>14</v>
      </c>
      <c r="I72" s="162" t="s">
        <v>14</v>
      </c>
      <c r="J72" s="162" t="s">
        <v>14</v>
      </c>
      <c r="K72" s="162" t="s">
        <v>14</v>
      </c>
      <c r="L72" s="162" t="s">
        <v>14</v>
      </c>
      <c r="M72" s="198">
        <v>100</v>
      </c>
      <c r="N72" s="44" t="s">
        <v>14</v>
      </c>
      <c r="O72" s="198">
        <v>66</v>
      </c>
      <c r="P72" s="198"/>
      <c r="Q72" s="198"/>
      <c r="R72" s="198"/>
      <c r="S72" s="342">
        <f t="shared" si="6"/>
        <v>166</v>
      </c>
      <c r="T72" s="347"/>
      <c r="U72" s="267">
        <f t="shared" si="7"/>
        <v>2</v>
      </c>
      <c r="V72" s="318">
        <f t="shared" si="8"/>
        <v>83</v>
      </c>
    </row>
    <row r="73" spans="1:22" s="100" customFormat="1" ht="12.75">
      <c r="A73" s="355">
        <v>12</v>
      </c>
      <c r="B73" s="54" t="s">
        <v>29</v>
      </c>
      <c r="C73" s="82" t="s">
        <v>180</v>
      </c>
      <c r="D73" s="96">
        <v>1955</v>
      </c>
      <c r="E73" s="101" t="s">
        <v>14</v>
      </c>
      <c r="F73" s="162" t="s">
        <v>14</v>
      </c>
      <c r="G73" s="162" t="s">
        <v>14</v>
      </c>
      <c r="H73" s="162" t="s">
        <v>14</v>
      </c>
      <c r="I73" s="162" t="s">
        <v>14</v>
      </c>
      <c r="J73" s="162" t="s">
        <v>14</v>
      </c>
      <c r="K73" s="162">
        <v>44</v>
      </c>
      <c r="L73" s="198">
        <v>60</v>
      </c>
      <c r="M73" s="162" t="s">
        <v>14</v>
      </c>
      <c r="N73" s="44" t="s">
        <v>14</v>
      </c>
      <c r="O73" s="198">
        <v>33</v>
      </c>
      <c r="P73" s="198"/>
      <c r="Q73" s="198"/>
      <c r="R73" s="198"/>
      <c r="S73" s="342">
        <f t="shared" si="6"/>
        <v>137</v>
      </c>
      <c r="T73" s="347"/>
      <c r="U73" s="267">
        <f t="shared" si="7"/>
        <v>3</v>
      </c>
      <c r="V73" s="318">
        <f t="shared" si="8"/>
        <v>45.666666666666664</v>
      </c>
    </row>
    <row r="74" spans="1:22" s="100" customFormat="1" ht="12.75">
      <c r="A74" s="355">
        <v>13</v>
      </c>
      <c r="B74" s="54" t="s">
        <v>264</v>
      </c>
      <c r="C74" s="82" t="s">
        <v>171</v>
      </c>
      <c r="D74" s="96">
        <v>1957</v>
      </c>
      <c r="E74" s="101" t="s">
        <v>14</v>
      </c>
      <c r="F74" s="162" t="s">
        <v>14</v>
      </c>
      <c r="G74" s="162" t="s">
        <v>14</v>
      </c>
      <c r="H74" s="162" t="s">
        <v>14</v>
      </c>
      <c r="I74" s="162">
        <v>60</v>
      </c>
      <c r="J74" s="162" t="s">
        <v>14</v>
      </c>
      <c r="K74" s="162" t="s">
        <v>14</v>
      </c>
      <c r="L74" s="198">
        <v>40</v>
      </c>
      <c r="M74" s="162" t="s">
        <v>14</v>
      </c>
      <c r="N74" s="44" t="s">
        <v>14</v>
      </c>
      <c r="O74" s="130" t="s">
        <v>14</v>
      </c>
      <c r="P74" s="198"/>
      <c r="Q74" s="198"/>
      <c r="R74" s="198"/>
      <c r="S74" s="342">
        <f t="shared" si="6"/>
        <v>100</v>
      </c>
      <c r="T74" s="347"/>
      <c r="U74" s="267">
        <f t="shared" si="7"/>
        <v>2</v>
      </c>
      <c r="V74" s="318">
        <f t="shared" si="8"/>
        <v>50</v>
      </c>
    </row>
    <row r="75" spans="1:22" s="100" customFormat="1" ht="12.75">
      <c r="A75" s="355">
        <v>14</v>
      </c>
      <c r="B75" s="54" t="s">
        <v>238</v>
      </c>
      <c r="C75" s="82" t="s">
        <v>10</v>
      </c>
      <c r="D75" s="96">
        <v>1955</v>
      </c>
      <c r="E75" s="101">
        <v>100</v>
      </c>
      <c r="F75" s="130" t="s">
        <v>14</v>
      </c>
      <c r="G75" s="162" t="s">
        <v>14</v>
      </c>
      <c r="H75" s="162" t="s">
        <v>14</v>
      </c>
      <c r="I75" s="162" t="s">
        <v>14</v>
      </c>
      <c r="J75" s="162" t="s">
        <v>14</v>
      </c>
      <c r="K75" s="162" t="s">
        <v>14</v>
      </c>
      <c r="L75" s="130" t="s">
        <v>14</v>
      </c>
      <c r="M75" s="162" t="s">
        <v>14</v>
      </c>
      <c r="N75" s="44" t="s">
        <v>14</v>
      </c>
      <c r="O75" s="130" t="s">
        <v>14</v>
      </c>
      <c r="P75" s="198"/>
      <c r="Q75" s="198"/>
      <c r="R75" s="198"/>
      <c r="S75" s="342">
        <f t="shared" si="6"/>
        <v>100</v>
      </c>
      <c r="T75" s="347"/>
      <c r="U75" s="267">
        <f t="shared" si="7"/>
        <v>1</v>
      </c>
      <c r="V75" s="318">
        <f t="shared" si="8"/>
        <v>100</v>
      </c>
    </row>
    <row r="76" spans="1:22" s="100" customFormat="1" ht="12.75">
      <c r="A76" s="355">
        <v>15</v>
      </c>
      <c r="B76" s="54" t="s">
        <v>27</v>
      </c>
      <c r="C76" s="82" t="s">
        <v>104</v>
      </c>
      <c r="D76" s="96">
        <v>1949</v>
      </c>
      <c r="E76" s="101" t="s">
        <v>14</v>
      </c>
      <c r="F76" s="162" t="s">
        <v>14</v>
      </c>
      <c r="G76" s="162" t="s">
        <v>14</v>
      </c>
      <c r="H76" s="162" t="s">
        <v>14</v>
      </c>
      <c r="I76" s="162" t="s">
        <v>14</v>
      </c>
      <c r="J76" s="198">
        <v>80</v>
      </c>
      <c r="K76" s="162" t="s">
        <v>14</v>
      </c>
      <c r="L76" s="130" t="s">
        <v>14</v>
      </c>
      <c r="M76" s="162" t="s">
        <v>14</v>
      </c>
      <c r="N76" s="44" t="s">
        <v>14</v>
      </c>
      <c r="O76" s="130" t="s">
        <v>14</v>
      </c>
      <c r="P76" s="198"/>
      <c r="Q76" s="198"/>
      <c r="R76" s="198"/>
      <c r="S76" s="342">
        <f t="shared" si="6"/>
        <v>80</v>
      </c>
      <c r="T76" s="347"/>
      <c r="U76" s="267">
        <f t="shared" si="7"/>
        <v>1</v>
      </c>
      <c r="V76" s="318">
        <f t="shared" si="8"/>
        <v>80</v>
      </c>
    </row>
    <row r="77" spans="1:22" s="100" customFormat="1" ht="12.75">
      <c r="A77" s="355">
        <v>16</v>
      </c>
      <c r="B77" s="54" t="s">
        <v>239</v>
      </c>
      <c r="C77" s="82" t="s">
        <v>155</v>
      </c>
      <c r="D77" s="96">
        <v>1956</v>
      </c>
      <c r="E77" s="101" t="s">
        <v>14</v>
      </c>
      <c r="F77" s="162" t="s">
        <v>14</v>
      </c>
      <c r="G77" s="162" t="s">
        <v>14</v>
      </c>
      <c r="H77" s="198">
        <v>44</v>
      </c>
      <c r="I77" s="162" t="s">
        <v>14</v>
      </c>
      <c r="J77" s="162" t="s">
        <v>14</v>
      </c>
      <c r="K77" s="162" t="s">
        <v>14</v>
      </c>
      <c r="L77" s="130" t="s">
        <v>14</v>
      </c>
      <c r="M77" s="162" t="s">
        <v>14</v>
      </c>
      <c r="N77" s="44" t="s">
        <v>14</v>
      </c>
      <c r="O77" s="198">
        <v>33</v>
      </c>
      <c r="P77" s="198"/>
      <c r="Q77" s="198"/>
      <c r="R77" s="198"/>
      <c r="S77" s="342">
        <f t="shared" si="6"/>
        <v>77</v>
      </c>
      <c r="T77" s="347"/>
      <c r="U77" s="267">
        <f t="shared" si="7"/>
        <v>2</v>
      </c>
      <c r="V77" s="318">
        <f t="shared" si="8"/>
        <v>38.5</v>
      </c>
    </row>
    <row r="78" spans="1:22" s="100" customFormat="1" ht="12.75">
      <c r="A78" s="355">
        <v>17</v>
      </c>
      <c r="B78" s="54" t="s">
        <v>240</v>
      </c>
      <c r="C78" s="82" t="s">
        <v>114</v>
      </c>
      <c r="D78" s="96">
        <v>1955</v>
      </c>
      <c r="E78" s="101" t="s">
        <v>14</v>
      </c>
      <c r="F78" s="162">
        <v>40</v>
      </c>
      <c r="G78" s="162" t="s">
        <v>14</v>
      </c>
      <c r="H78" s="162" t="s">
        <v>14</v>
      </c>
      <c r="I78" s="162" t="s">
        <v>14</v>
      </c>
      <c r="J78" s="162" t="s">
        <v>14</v>
      </c>
      <c r="K78" s="162" t="s">
        <v>14</v>
      </c>
      <c r="L78" s="198">
        <v>30</v>
      </c>
      <c r="M78" s="162" t="s">
        <v>14</v>
      </c>
      <c r="N78" s="44" t="s">
        <v>14</v>
      </c>
      <c r="O78" s="130" t="s">
        <v>14</v>
      </c>
      <c r="P78" s="198"/>
      <c r="Q78" s="198"/>
      <c r="R78" s="198"/>
      <c r="S78" s="342">
        <f t="shared" si="6"/>
        <v>70</v>
      </c>
      <c r="T78" s="347"/>
      <c r="U78" s="267">
        <f t="shared" si="7"/>
        <v>2</v>
      </c>
      <c r="V78" s="318">
        <f t="shared" si="8"/>
        <v>35</v>
      </c>
    </row>
    <row r="79" spans="1:22" s="100" customFormat="1" ht="12.75">
      <c r="A79" s="355">
        <v>18</v>
      </c>
      <c r="B79" s="54" t="s">
        <v>327</v>
      </c>
      <c r="C79" s="82" t="s">
        <v>170</v>
      </c>
      <c r="D79" s="96">
        <v>1957</v>
      </c>
      <c r="E79" s="101" t="s">
        <v>14</v>
      </c>
      <c r="F79" s="162" t="s">
        <v>14</v>
      </c>
      <c r="G79" s="162" t="s">
        <v>14</v>
      </c>
      <c r="H79" s="162" t="s">
        <v>14</v>
      </c>
      <c r="I79" s="162">
        <v>60</v>
      </c>
      <c r="J79" s="162" t="s">
        <v>14</v>
      </c>
      <c r="K79" s="162" t="s">
        <v>14</v>
      </c>
      <c r="L79" s="130" t="s">
        <v>14</v>
      </c>
      <c r="M79" s="162" t="s">
        <v>14</v>
      </c>
      <c r="N79" s="44" t="s">
        <v>14</v>
      </c>
      <c r="O79" s="130" t="s">
        <v>14</v>
      </c>
      <c r="P79" s="198"/>
      <c r="Q79" s="198"/>
      <c r="R79" s="198"/>
      <c r="S79" s="342">
        <f t="shared" si="6"/>
        <v>60</v>
      </c>
      <c r="T79" s="347"/>
      <c r="U79" s="267">
        <f t="shared" si="7"/>
        <v>1</v>
      </c>
      <c r="V79" s="318">
        <f t="shared" si="8"/>
        <v>60</v>
      </c>
    </row>
    <row r="80" spans="1:22" s="100" customFormat="1" ht="12.75">
      <c r="A80" s="355">
        <v>19</v>
      </c>
      <c r="B80" s="54" t="s">
        <v>328</v>
      </c>
      <c r="C80" s="82" t="s">
        <v>156</v>
      </c>
      <c r="D80" s="96">
        <v>1956</v>
      </c>
      <c r="E80" s="101" t="s">
        <v>14</v>
      </c>
      <c r="F80" s="162" t="s">
        <v>14</v>
      </c>
      <c r="G80" s="162" t="s">
        <v>14</v>
      </c>
      <c r="H80" s="198">
        <v>44</v>
      </c>
      <c r="I80" s="162" t="s">
        <v>14</v>
      </c>
      <c r="J80" s="162" t="s">
        <v>14</v>
      </c>
      <c r="K80" s="162" t="s">
        <v>14</v>
      </c>
      <c r="L80" s="130" t="s">
        <v>14</v>
      </c>
      <c r="M80" s="162" t="s">
        <v>14</v>
      </c>
      <c r="N80" s="44" t="s">
        <v>14</v>
      </c>
      <c r="O80" s="130" t="s">
        <v>14</v>
      </c>
      <c r="P80" s="198"/>
      <c r="Q80" s="198"/>
      <c r="R80" s="198"/>
      <c r="S80" s="342">
        <f t="shared" si="6"/>
        <v>44</v>
      </c>
      <c r="T80" s="347"/>
      <c r="U80" s="267">
        <f t="shared" si="7"/>
        <v>1</v>
      </c>
      <c r="V80" s="318">
        <f t="shared" si="8"/>
        <v>44</v>
      </c>
    </row>
    <row r="81" spans="1:22" s="100" customFormat="1" ht="12.75">
      <c r="A81" s="355">
        <v>20</v>
      </c>
      <c r="B81" s="54" t="s">
        <v>242</v>
      </c>
      <c r="C81" s="82" t="s">
        <v>138</v>
      </c>
      <c r="D81" s="96">
        <v>1958</v>
      </c>
      <c r="E81" s="101" t="s">
        <v>14</v>
      </c>
      <c r="F81" s="162" t="s">
        <v>14</v>
      </c>
      <c r="G81" s="198">
        <v>40</v>
      </c>
      <c r="H81" s="188" t="s">
        <v>14</v>
      </c>
      <c r="I81" s="162" t="s">
        <v>14</v>
      </c>
      <c r="J81" s="162" t="s">
        <v>14</v>
      </c>
      <c r="K81" s="188" t="s">
        <v>14</v>
      </c>
      <c r="L81" s="130" t="s">
        <v>14</v>
      </c>
      <c r="M81" s="162" t="s">
        <v>14</v>
      </c>
      <c r="N81" s="44" t="s">
        <v>14</v>
      </c>
      <c r="O81" s="130" t="s">
        <v>14</v>
      </c>
      <c r="P81" s="198"/>
      <c r="Q81" s="198"/>
      <c r="R81" s="198"/>
      <c r="S81" s="342">
        <f t="shared" si="6"/>
        <v>40</v>
      </c>
      <c r="T81" s="347"/>
      <c r="U81" s="267">
        <f t="shared" si="7"/>
        <v>1</v>
      </c>
      <c r="V81" s="318">
        <f t="shared" si="8"/>
        <v>40</v>
      </c>
    </row>
    <row r="82" spans="1:22" s="100" customFormat="1" ht="12.75">
      <c r="A82" s="355">
        <v>21</v>
      </c>
      <c r="B82" s="54" t="s">
        <v>242</v>
      </c>
      <c r="C82" s="82" t="s">
        <v>51</v>
      </c>
      <c r="D82" s="96">
        <v>1951</v>
      </c>
      <c r="E82" s="101" t="s">
        <v>14</v>
      </c>
      <c r="F82" s="130" t="s">
        <v>14</v>
      </c>
      <c r="G82" s="130" t="s">
        <v>14</v>
      </c>
      <c r="H82" s="130" t="s">
        <v>14</v>
      </c>
      <c r="I82" s="130" t="s">
        <v>14</v>
      </c>
      <c r="J82" s="130" t="s">
        <v>14</v>
      </c>
      <c r="K82" s="130" t="s">
        <v>14</v>
      </c>
      <c r="L82" s="198">
        <v>40</v>
      </c>
      <c r="M82" s="162" t="s">
        <v>14</v>
      </c>
      <c r="N82" s="44" t="s">
        <v>14</v>
      </c>
      <c r="O82" s="130" t="s">
        <v>14</v>
      </c>
      <c r="P82" s="198"/>
      <c r="Q82" s="198"/>
      <c r="R82" s="198"/>
      <c r="S82" s="342">
        <f t="shared" si="6"/>
        <v>40</v>
      </c>
      <c r="T82" s="347"/>
      <c r="U82" s="267">
        <f t="shared" si="7"/>
        <v>1</v>
      </c>
      <c r="V82" s="318">
        <f t="shared" si="8"/>
        <v>40</v>
      </c>
    </row>
    <row r="83" spans="1:22" s="100" customFormat="1" ht="12.75">
      <c r="A83" s="355">
        <v>22</v>
      </c>
      <c r="B83" s="54" t="s">
        <v>242</v>
      </c>
      <c r="C83" s="82" t="s">
        <v>234</v>
      </c>
      <c r="D83" s="96">
        <v>1958</v>
      </c>
      <c r="E83" s="101" t="s">
        <v>14</v>
      </c>
      <c r="F83" s="162" t="s">
        <v>14</v>
      </c>
      <c r="G83" s="162" t="s">
        <v>14</v>
      </c>
      <c r="H83" s="44" t="s">
        <v>14</v>
      </c>
      <c r="I83" s="162" t="s">
        <v>14</v>
      </c>
      <c r="J83" s="162" t="s">
        <v>14</v>
      </c>
      <c r="K83" s="44" t="s">
        <v>14</v>
      </c>
      <c r="L83" s="162" t="s">
        <v>14</v>
      </c>
      <c r="M83" s="162" t="s">
        <v>14</v>
      </c>
      <c r="N83" s="44">
        <v>40</v>
      </c>
      <c r="O83" s="130" t="s">
        <v>14</v>
      </c>
      <c r="P83" s="198"/>
      <c r="Q83" s="198"/>
      <c r="R83" s="198"/>
      <c r="S83" s="342">
        <f t="shared" si="6"/>
        <v>40</v>
      </c>
      <c r="T83" s="347"/>
      <c r="U83" s="267">
        <f t="shared" si="7"/>
        <v>1</v>
      </c>
      <c r="V83" s="318">
        <f t="shared" si="8"/>
        <v>40</v>
      </c>
    </row>
    <row r="84" spans="1:22" s="100" customFormat="1" ht="12.75">
      <c r="A84" s="355">
        <v>23</v>
      </c>
      <c r="B84" s="54" t="s">
        <v>242</v>
      </c>
      <c r="C84" s="82" t="s">
        <v>172</v>
      </c>
      <c r="D84" s="96">
        <v>1959</v>
      </c>
      <c r="E84" s="101" t="s">
        <v>14</v>
      </c>
      <c r="F84" s="162" t="s">
        <v>14</v>
      </c>
      <c r="G84" s="162" t="s">
        <v>14</v>
      </c>
      <c r="H84" s="162" t="s">
        <v>14</v>
      </c>
      <c r="I84" s="162">
        <v>40</v>
      </c>
      <c r="J84" s="162" t="s">
        <v>14</v>
      </c>
      <c r="K84" s="162" t="s">
        <v>14</v>
      </c>
      <c r="L84" s="130" t="s">
        <v>14</v>
      </c>
      <c r="M84" s="162" t="s">
        <v>14</v>
      </c>
      <c r="N84" s="44" t="s">
        <v>14</v>
      </c>
      <c r="O84" s="130" t="s">
        <v>14</v>
      </c>
      <c r="P84" s="198"/>
      <c r="Q84" s="198"/>
      <c r="R84" s="198"/>
      <c r="S84" s="342">
        <f t="shared" si="6"/>
        <v>40</v>
      </c>
      <c r="T84" s="347"/>
      <c r="U84" s="267">
        <f t="shared" si="7"/>
        <v>1</v>
      </c>
      <c r="V84" s="318">
        <f t="shared" si="8"/>
        <v>40</v>
      </c>
    </row>
    <row r="85" spans="1:22" s="100" customFormat="1" ht="12.75">
      <c r="A85" s="355">
        <v>24</v>
      </c>
      <c r="B85" s="54" t="s">
        <v>242</v>
      </c>
      <c r="C85" s="82" t="s">
        <v>102</v>
      </c>
      <c r="D85" s="96">
        <v>1958</v>
      </c>
      <c r="E85" s="101">
        <v>40</v>
      </c>
      <c r="F85" s="162" t="s">
        <v>14</v>
      </c>
      <c r="G85" s="162" t="s">
        <v>14</v>
      </c>
      <c r="H85" s="162" t="s">
        <v>14</v>
      </c>
      <c r="I85" s="162" t="s">
        <v>14</v>
      </c>
      <c r="J85" s="162" t="s">
        <v>14</v>
      </c>
      <c r="K85" s="162" t="s">
        <v>14</v>
      </c>
      <c r="L85" s="130" t="s">
        <v>14</v>
      </c>
      <c r="M85" s="162" t="s">
        <v>14</v>
      </c>
      <c r="N85" s="44" t="s">
        <v>14</v>
      </c>
      <c r="O85" s="130" t="s">
        <v>14</v>
      </c>
      <c r="P85" s="198"/>
      <c r="Q85" s="198"/>
      <c r="R85" s="198"/>
      <c r="S85" s="342">
        <f t="shared" si="6"/>
        <v>40</v>
      </c>
      <c r="T85" s="347"/>
      <c r="U85" s="267">
        <f t="shared" si="7"/>
        <v>1</v>
      </c>
      <c r="V85" s="318">
        <f t="shared" si="8"/>
        <v>40</v>
      </c>
    </row>
    <row r="86" spans="1:22" s="100" customFormat="1" ht="12.75">
      <c r="A86" s="355">
        <v>25</v>
      </c>
      <c r="B86" s="54" t="s">
        <v>329</v>
      </c>
      <c r="C86" s="82" t="s">
        <v>227</v>
      </c>
      <c r="D86" s="96">
        <v>1946</v>
      </c>
      <c r="E86" s="101" t="s">
        <v>14</v>
      </c>
      <c r="F86" s="162" t="s">
        <v>14</v>
      </c>
      <c r="G86" s="162" t="s">
        <v>14</v>
      </c>
      <c r="H86" s="219">
        <v>33</v>
      </c>
      <c r="I86" s="162" t="s">
        <v>14</v>
      </c>
      <c r="J86" s="162" t="s">
        <v>14</v>
      </c>
      <c r="K86" s="188" t="s">
        <v>14</v>
      </c>
      <c r="L86" s="130" t="s">
        <v>14</v>
      </c>
      <c r="M86" s="162" t="s">
        <v>14</v>
      </c>
      <c r="N86" s="101" t="s">
        <v>14</v>
      </c>
      <c r="O86" s="130" t="s">
        <v>14</v>
      </c>
      <c r="P86" s="198"/>
      <c r="Q86" s="198"/>
      <c r="R86" s="198"/>
      <c r="S86" s="342">
        <f t="shared" si="6"/>
        <v>33</v>
      </c>
      <c r="T86" s="347"/>
      <c r="U86" s="267">
        <f t="shared" si="7"/>
        <v>1</v>
      </c>
      <c r="V86" s="318">
        <f t="shared" si="8"/>
        <v>33</v>
      </c>
    </row>
    <row r="87" spans="1:22" s="100" customFormat="1" ht="12.75">
      <c r="A87" s="355">
        <v>26</v>
      </c>
      <c r="B87" s="54" t="s">
        <v>329</v>
      </c>
      <c r="C87" s="82" t="s">
        <v>326</v>
      </c>
      <c r="D87" s="96"/>
      <c r="E87" s="101" t="s">
        <v>14</v>
      </c>
      <c r="F87" s="162" t="s">
        <v>14</v>
      </c>
      <c r="G87" s="162" t="s">
        <v>14</v>
      </c>
      <c r="H87" s="44" t="s">
        <v>14</v>
      </c>
      <c r="I87" s="162" t="s">
        <v>14</v>
      </c>
      <c r="J87" s="162" t="s">
        <v>14</v>
      </c>
      <c r="K87" s="44" t="s">
        <v>14</v>
      </c>
      <c r="L87" s="162" t="s">
        <v>14</v>
      </c>
      <c r="M87" s="162" t="s">
        <v>14</v>
      </c>
      <c r="N87" s="44" t="s">
        <v>14</v>
      </c>
      <c r="O87" s="130">
        <v>33</v>
      </c>
      <c r="P87" s="198"/>
      <c r="Q87" s="198"/>
      <c r="R87" s="198"/>
      <c r="S87" s="342">
        <f t="shared" si="6"/>
        <v>33</v>
      </c>
      <c r="T87" s="347"/>
      <c r="U87" s="267">
        <f t="shared" si="7"/>
        <v>1</v>
      </c>
      <c r="V87" s="318">
        <f t="shared" si="8"/>
        <v>33</v>
      </c>
    </row>
    <row r="88" spans="1:22" s="100" customFormat="1" ht="12.75">
      <c r="A88" s="355">
        <v>27</v>
      </c>
      <c r="B88" s="54" t="s">
        <v>329</v>
      </c>
      <c r="C88" s="133" t="s">
        <v>157</v>
      </c>
      <c r="D88" s="164">
        <v>1959</v>
      </c>
      <c r="E88" s="165" t="s">
        <v>14</v>
      </c>
      <c r="F88" s="181" t="s">
        <v>14</v>
      </c>
      <c r="G88" s="181" t="s">
        <v>14</v>
      </c>
      <c r="H88" s="210">
        <v>33</v>
      </c>
      <c r="I88" s="181" t="s">
        <v>14</v>
      </c>
      <c r="J88" s="181" t="s">
        <v>14</v>
      </c>
      <c r="K88" s="181" t="s">
        <v>14</v>
      </c>
      <c r="L88" s="134" t="s">
        <v>14</v>
      </c>
      <c r="M88" s="181" t="s">
        <v>14</v>
      </c>
      <c r="N88" s="98" t="s">
        <v>14</v>
      </c>
      <c r="O88" s="134" t="s">
        <v>14</v>
      </c>
      <c r="P88" s="210"/>
      <c r="Q88" s="210"/>
      <c r="R88" s="210"/>
      <c r="S88" s="342">
        <f t="shared" si="6"/>
        <v>33</v>
      </c>
      <c r="T88" s="347"/>
      <c r="U88" s="267">
        <f t="shared" si="7"/>
        <v>1</v>
      </c>
      <c r="V88" s="318">
        <f t="shared" si="8"/>
        <v>33</v>
      </c>
    </row>
    <row r="89" spans="1:22" s="100" customFormat="1" ht="13.5" thickBot="1">
      <c r="A89" s="355">
        <v>28</v>
      </c>
      <c r="B89" s="57" t="s">
        <v>329</v>
      </c>
      <c r="C89" s="81" t="s">
        <v>158</v>
      </c>
      <c r="D89" s="92">
        <v>1959</v>
      </c>
      <c r="E89" s="47" t="s">
        <v>14</v>
      </c>
      <c r="F89" s="160" t="s">
        <v>14</v>
      </c>
      <c r="G89" s="160" t="s">
        <v>14</v>
      </c>
      <c r="H89" s="200">
        <v>33</v>
      </c>
      <c r="I89" s="160" t="s">
        <v>14</v>
      </c>
      <c r="J89" s="160" t="s">
        <v>14</v>
      </c>
      <c r="K89" s="160" t="s">
        <v>14</v>
      </c>
      <c r="L89" s="132" t="s">
        <v>14</v>
      </c>
      <c r="M89" s="160" t="s">
        <v>14</v>
      </c>
      <c r="N89" s="46" t="s">
        <v>14</v>
      </c>
      <c r="O89" s="132" t="s">
        <v>14</v>
      </c>
      <c r="P89" s="200"/>
      <c r="Q89" s="200"/>
      <c r="R89" s="200"/>
      <c r="S89" s="340">
        <f t="shared" si="6"/>
        <v>33</v>
      </c>
      <c r="T89" s="347"/>
      <c r="U89" s="266">
        <f t="shared" si="7"/>
        <v>1</v>
      </c>
      <c r="V89" s="317">
        <f t="shared" si="8"/>
        <v>33</v>
      </c>
    </row>
    <row r="90" ht="13.5" thickBot="1"/>
    <row r="91" spans="2:22" ht="13.5" thickBot="1">
      <c r="B91" s="50" t="s">
        <v>0</v>
      </c>
      <c r="C91" s="86" t="s">
        <v>6</v>
      </c>
      <c r="D91" s="84" t="s">
        <v>40</v>
      </c>
      <c r="E91" s="137">
        <v>1</v>
      </c>
      <c r="F91" s="6">
        <v>2</v>
      </c>
      <c r="G91" s="6">
        <v>3</v>
      </c>
      <c r="H91" s="6">
        <v>4</v>
      </c>
      <c r="I91" s="6">
        <v>5</v>
      </c>
      <c r="J91" s="6">
        <v>6</v>
      </c>
      <c r="K91" s="6">
        <v>7</v>
      </c>
      <c r="L91" s="38">
        <v>8</v>
      </c>
      <c r="M91" s="6">
        <v>9</v>
      </c>
      <c r="N91" s="6">
        <v>10</v>
      </c>
      <c r="O91" s="6">
        <v>11</v>
      </c>
      <c r="P91" s="6">
        <v>12</v>
      </c>
      <c r="Q91" s="6">
        <v>13</v>
      </c>
      <c r="R91" s="6">
        <v>14</v>
      </c>
      <c r="S91" s="50" t="s">
        <v>39</v>
      </c>
      <c r="T91" s="349"/>
      <c r="U91" s="50" t="s">
        <v>303</v>
      </c>
      <c r="V91" s="259" t="s">
        <v>304</v>
      </c>
    </row>
    <row r="92" spans="1:22" ht="12.75">
      <c r="A92" s="355">
        <v>1</v>
      </c>
      <c r="B92" s="89" t="s">
        <v>15</v>
      </c>
      <c r="C92" s="138" t="s">
        <v>12</v>
      </c>
      <c r="D92" s="91">
        <v>1951</v>
      </c>
      <c r="E92" s="290">
        <v>60</v>
      </c>
      <c r="F92" s="257">
        <v>40</v>
      </c>
      <c r="G92" s="255">
        <v>60</v>
      </c>
      <c r="H92" s="43">
        <v>88</v>
      </c>
      <c r="I92" s="43">
        <v>60</v>
      </c>
      <c r="J92" s="43" t="s">
        <v>14</v>
      </c>
      <c r="K92" s="197">
        <v>88</v>
      </c>
      <c r="L92" s="197">
        <v>80</v>
      </c>
      <c r="M92" s="43">
        <v>100</v>
      </c>
      <c r="N92" s="197">
        <v>80</v>
      </c>
      <c r="O92" s="197">
        <v>88</v>
      </c>
      <c r="P92" s="197"/>
      <c r="Q92" s="197"/>
      <c r="R92" s="197"/>
      <c r="S92" s="339">
        <f>SUM(E92:R92)-F92-E92-G92</f>
        <v>584</v>
      </c>
      <c r="T92" s="347"/>
      <c r="U92" s="265">
        <f aca="true" t="shared" si="9" ref="U92:U101">COUNTIF(E92:R92,"&gt;1")</f>
        <v>10</v>
      </c>
      <c r="V92" s="316">
        <f>S92/7</f>
        <v>83.42857142857143</v>
      </c>
    </row>
    <row r="93" spans="1:22" ht="12.75">
      <c r="A93" s="355">
        <v>2</v>
      </c>
      <c r="B93" s="54" t="s">
        <v>16</v>
      </c>
      <c r="C93" s="139" t="s">
        <v>11</v>
      </c>
      <c r="D93" s="96">
        <v>1953</v>
      </c>
      <c r="E93" s="101">
        <v>100</v>
      </c>
      <c r="F93" s="161" t="s">
        <v>14</v>
      </c>
      <c r="G93" s="45" t="s">
        <v>14</v>
      </c>
      <c r="H93" s="45">
        <v>66</v>
      </c>
      <c r="I93" s="45">
        <v>80</v>
      </c>
      <c r="J93" s="45" t="s">
        <v>14</v>
      </c>
      <c r="K93" s="204">
        <v>66</v>
      </c>
      <c r="L93" s="204">
        <v>100</v>
      </c>
      <c r="M93" s="45" t="s">
        <v>14</v>
      </c>
      <c r="N93" s="288" t="s">
        <v>14</v>
      </c>
      <c r="O93" s="204">
        <v>110</v>
      </c>
      <c r="P93" s="204"/>
      <c r="Q93" s="204"/>
      <c r="R93" s="204"/>
      <c r="S93" s="342">
        <f>SUM(E93:R93)</f>
        <v>522</v>
      </c>
      <c r="T93" s="347"/>
      <c r="U93" s="267">
        <f t="shared" si="9"/>
        <v>6</v>
      </c>
      <c r="V93" s="318">
        <f aca="true" t="shared" si="10" ref="V93:V101">S93/U93</f>
        <v>87</v>
      </c>
    </row>
    <row r="94" spans="1:22" ht="12.75">
      <c r="A94" s="355">
        <v>3</v>
      </c>
      <c r="B94" s="54" t="s">
        <v>20</v>
      </c>
      <c r="C94" s="139" t="s">
        <v>51</v>
      </c>
      <c r="D94" s="96">
        <v>1951</v>
      </c>
      <c r="E94" s="254">
        <v>80</v>
      </c>
      <c r="F94" s="204">
        <v>100</v>
      </c>
      <c r="G94" s="45">
        <v>100</v>
      </c>
      <c r="H94" s="45">
        <v>110</v>
      </c>
      <c r="I94" s="45" t="s">
        <v>14</v>
      </c>
      <c r="J94" s="45" t="s">
        <v>14</v>
      </c>
      <c r="K94" s="204">
        <v>110</v>
      </c>
      <c r="L94" s="161" t="s">
        <v>14</v>
      </c>
      <c r="M94" s="45" t="s">
        <v>14</v>
      </c>
      <c r="N94" s="288" t="s">
        <v>14</v>
      </c>
      <c r="O94" s="151" t="s">
        <v>14</v>
      </c>
      <c r="P94" s="204"/>
      <c r="Q94" s="204"/>
      <c r="R94" s="204"/>
      <c r="S94" s="342">
        <f>SUM(E94:R94)</f>
        <v>500</v>
      </c>
      <c r="T94" s="347"/>
      <c r="U94" s="267">
        <f t="shared" si="9"/>
        <v>5</v>
      </c>
      <c r="V94" s="318">
        <f t="shared" si="10"/>
        <v>100</v>
      </c>
    </row>
    <row r="95" spans="1:22" ht="12.75">
      <c r="A95" s="355">
        <v>4</v>
      </c>
      <c r="B95" s="54" t="s">
        <v>17</v>
      </c>
      <c r="C95" s="139" t="s">
        <v>43</v>
      </c>
      <c r="D95" s="96">
        <v>1950</v>
      </c>
      <c r="E95" s="320">
        <v>40</v>
      </c>
      <c r="F95" s="44">
        <v>40</v>
      </c>
      <c r="G95" s="44">
        <v>80</v>
      </c>
      <c r="H95" s="44" t="s">
        <v>14</v>
      </c>
      <c r="I95" s="44">
        <v>100</v>
      </c>
      <c r="J95" s="44" t="s">
        <v>14</v>
      </c>
      <c r="K95" s="44">
        <v>66</v>
      </c>
      <c r="L95" s="44">
        <v>40</v>
      </c>
      <c r="M95" s="49" t="s">
        <v>14</v>
      </c>
      <c r="N95" s="146">
        <v>100</v>
      </c>
      <c r="O95" s="44">
        <v>66</v>
      </c>
      <c r="P95" s="198"/>
      <c r="Q95" s="198"/>
      <c r="R95" s="198"/>
      <c r="S95" s="342">
        <f>SUM(E95:R95)-E95</f>
        <v>492</v>
      </c>
      <c r="T95" s="347"/>
      <c r="U95" s="267">
        <f t="shared" si="9"/>
        <v>8</v>
      </c>
      <c r="V95" s="318">
        <f t="shared" si="10"/>
        <v>61.5</v>
      </c>
    </row>
    <row r="96" spans="1:22" ht="12.75">
      <c r="A96" s="355">
        <v>5</v>
      </c>
      <c r="B96" s="163" t="s">
        <v>18</v>
      </c>
      <c r="C96" s="166" t="s">
        <v>115</v>
      </c>
      <c r="D96" s="164">
        <v>1953</v>
      </c>
      <c r="E96" s="165">
        <v>60</v>
      </c>
      <c r="F96" s="134">
        <v>60</v>
      </c>
      <c r="G96" s="98" t="s">
        <v>14</v>
      </c>
      <c r="H96" s="98" t="s">
        <v>14</v>
      </c>
      <c r="I96" s="98" t="s">
        <v>14</v>
      </c>
      <c r="J96" s="98" t="s">
        <v>14</v>
      </c>
      <c r="K96" s="181" t="s">
        <v>14</v>
      </c>
      <c r="L96" s="181" t="s">
        <v>14</v>
      </c>
      <c r="M96" s="98" t="s">
        <v>14</v>
      </c>
      <c r="N96" s="289" t="s">
        <v>14</v>
      </c>
      <c r="O96" s="134" t="s">
        <v>14</v>
      </c>
      <c r="P96" s="210"/>
      <c r="Q96" s="210"/>
      <c r="R96" s="210"/>
      <c r="S96" s="342">
        <f aca="true" t="shared" si="11" ref="S96:S101">SUM(E96:R96)</f>
        <v>120</v>
      </c>
      <c r="T96" s="347"/>
      <c r="U96" s="267">
        <f t="shared" si="9"/>
        <v>2</v>
      </c>
      <c r="V96" s="318">
        <f t="shared" si="10"/>
        <v>60</v>
      </c>
    </row>
    <row r="97" spans="1:22" ht="12.75">
      <c r="A97" s="355">
        <v>6</v>
      </c>
      <c r="B97" s="163" t="s">
        <v>21</v>
      </c>
      <c r="C97" s="166" t="s">
        <v>44</v>
      </c>
      <c r="D97" s="164">
        <v>1951</v>
      </c>
      <c r="E97" s="165" t="s">
        <v>14</v>
      </c>
      <c r="F97" s="134">
        <v>80</v>
      </c>
      <c r="G97" s="98" t="s">
        <v>14</v>
      </c>
      <c r="H97" s="98" t="s">
        <v>14</v>
      </c>
      <c r="I97" s="98" t="s">
        <v>14</v>
      </c>
      <c r="J97" s="98" t="s">
        <v>14</v>
      </c>
      <c r="K97" s="181" t="s">
        <v>14</v>
      </c>
      <c r="L97" s="181" t="s">
        <v>14</v>
      </c>
      <c r="M97" s="98" t="s">
        <v>14</v>
      </c>
      <c r="N97" s="289" t="s">
        <v>14</v>
      </c>
      <c r="O97" s="134" t="s">
        <v>14</v>
      </c>
      <c r="P97" s="210"/>
      <c r="Q97" s="210"/>
      <c r="R97" s="210"/>
      <c r="S97" s="343">
        <f t="shared" si="11"/>
        <v>80</v>
      </c>
      <c r="T97" s="347"/>
      <c r="U97" s="267">
        <f t="shared" si="9"/>
        <v>1</v>
      </c>
      <c r="V97" s="318">
        <f t="shared" si="10"/>
        <v>80</v>
      </c>
    </row>
    <row r="98" spans="1:22" ht="12.75">
      <c r="A98" s="355">
        <v>7</v>
      </c>
      <c r="B98" s="163" t="s">
        <v>202</v>
      </c>
      <c r="C98" s="166" t="s">
        <v>116</v>
      </c>
      <c r="D98" s="164">
        <v>1950</v>
      </c>
      <c r="E98" s="165" t="s">
        <v>14</v>
      </c>
      <c r="F98" s="168">
        <v>60</v>
      </c>
      <c r="G98" s="165" t="s">
        <v>14</v>
      </c>
      <c r="H98" s="165" t="s">
        <v>14</v>
      </c>
      <c r="I98" s="165" t="s">
        <v>14</v>
      </c>
      <c r="J98" s="165" t="s">
        <v>14</v>
      </c>
      <c r="K98" s="256" t="s">
        <v>14</v>
      </c>
      <c r="L98" s="181" t="s">
        <v>14</v>
      </c>
      <c r="M98" s="98" t="s">
        <v>14</v>
      </c>
      <c r="N98" s="289" t="s">
        <v>14</v>
      </c>
      <c r="O98" s="134" t="s">
        <v>14</v>
      </c>
      <c r="P98" s="210"/>
      <c r="Q98" s="210"/>
      <c r="R98" s="210"/>
      <c r="S98" s="343">
        <f t="shared" si="11"/>
        <v>60</v>
      </c>
      <c r="T98" s="347"/>
      <c r="U98" s="267">
        <f t="shared" si="9"/>
        <v>1</v>
      </c>
      <c r="V98" s="318">
        <f t="shared" si="10"/>
        <v>60</v>
      </c>
    </row>
    <row r="99" spans="1:22" ht="12.75">
      <c r="A99" s="355">
        <v>8</v>
      </c>
      <c r="B99" s="163" t="s">
        <v>202</v>
      </c>
      <c r="C99" s="166" t="s">
        <v>140</v>
      </c>
      <c r="D99" s="164">
        <v>1952</v>
      </c>
      <c r="E99" s="165" t="s">
        <v>14</v>
      </c>
      <c r="F99" s="256" t="s">
        <v>14</v>
      </c>
      <c r="G99" s="212">
        <v>60</v>
      </c>
      <c r="H99" s="165" t="s">
        <v>14</v>
      </c>
      <c r="I99" s="165" t="s">
        <v>14</v>
      </c>
      <c r="J99" s="165" t="s">
        <v>14</v>
      </c>
      <c r="K99" s="165" t="s">
        <v>14</v>
      </c>
      <c r="L99" s="98" t="s">
        <v>14</v>
      </c>
      <c r="M99" s="171" t="s">
        <v>14</v>
      </c>
      <c r="N99" s="170" t="s">
        <v>14</v>
      </c>
      <c r="O99" s="98" t="s">
        <v>14</v>
      </c>
      <c r="P99" s="210"/>
      <c r="Q99" s="210"/>
      <c r="R99" s="210"/>
      <c r="S99" s="343">
        <f t="shared" si="11"/>
        <v>60</v>
      </c>
      <c r="T99" s="347"/>
      <c r="U99" s="267">
        <f t="shared" si="9"/>
        <v>1</v>
      </c>
      <c r="V99" s="318">
        <f t="shared" si="10"/>
        <v>60</v>
      </c>
    </row>
    <row r="100" spans="1:22" ht="12.75">
      <c r="A100" s="355">
        <v>9</v>
      </c>
      <c r="B100" s="163" t="s">
        <v>202</v>
      </c>
      <c r="C100" s="166" t="s">
        <v>203</v>
      </c>
      <c r="D100" s="164">
        <v>1950</v>
      </c>
      <c r="E100" s="101" t="s">
        <v>14</v>
      </c>
      <c r="F100" s="44" t="s">
        <v>14</v>
      </c>
      <c r="G100" s="44" t="s">
        <v>14</v>
      </c>
      <c r="H100" s="98" t="s">
        <v>14</v>
      </c>
      <c r="I100" s="98" t="s">
        <v>14</v>
      </c>
      <c r="J100" s="98" t="s">
        <v>14</v>
      </c>
      <c r="K100" s="98" t="s">
        <v>14</v>
      </c>
      <c r="L100" s="181">
        <v>60</v>
      </c>
      <c r="M100" s="98" t="s">
        <v>14</v>
      </c>
      <c r="N100" s="289" t="s">
        <v>14</v>
      </c>
      <c r="O100" s="134" t="s">
        <v>14</v>
      </c>
      <c r="P100" s="210"/>
      <c r="Q100" s="210"/>
      <c r="R100" s="210"/>
      <c r="S100" s="343">
        <f t="shared" si="11"/>
        <v>60</v>
      </c>
      <c r="T100" s="347"/>
      <c r="U100" s="267">
        <f t="shared" si="9"/>
        <v>1</v>
      </c>
      <c r="V100" s="318">
        <f t="shared" si="10"/>
        <v>60</v>
      </c>
    </row>
    <row r="101" spans="1:22" ht="13.5" thickBot="1">
      <c r="A101" s="355">
        <v>10</v>
      </c>
      <c r="B101" s="57" t="s">
        <v>202</v>
      </c>
      <c r="C101" s="140" t="s">
        <v>49</v>
      </c>
      <c r="D101" s="92">
        <v>1942</v>
      </c>
      <c r="E101" s="47" t="s">
        <v>14</v>
      </c>
      <c r="F101" s="46" t="s">
        <v>14</v>
      </c>
      <c r="G101" s="46" t="s">
        <v>14</v>
      </c>
      <c r="H101" s="46" t="s">
        <v>14</v>
      </c>
      <c r="I101" s="46" t="s">
        <v>14</v>
      </c>
      <c r="J101" s="46" t="s">
        <v>14</v>
      </c>
      <c r="K101" s="46" t="s">
        <v>14</v>
      </c>
      <c r="L101" s="160">
        <v>60</v>
      </c>
      <c r="M101" s="46" t="s">
        <v>14</v>
      </c>
      <c r="N101" s="160" t="s">
        <v>14</v>
      </c>
      <c r="O101" s="132" t="s">
        <v>14</v>
      </c>
      <c r="P101" s="200"/>
      <c r="Q101" s="200"/>
      <c r="R101" s="200"/>
      <c r="S101" s="340">
        <f t="shared" si="11"/>
        <v>60</v>
      </c>
      <c r="T101" s="347"/>
      <c r="U101" s="266">
        <f t="shared" si="9"/>
        <v>1</v>
      </c>
      <c r="V101" s="317">
        <f t="shared" si="10"/>
        <v>60</v>
      </c>
    </row>
    <row r="102" spans="5:18" ht="13.5" thickBot="1"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</row>
    <row r="103" spans="2:22" ht="13.5" thickBot="1">
      <c r="B103" s="50" t="s">
        <v>0</v>
      </c>
      <c r="C103" s="86" t="s">
        <v>31</v>
      </c>
      <c r="D103" s="85" t="s">
        <v>40</v>
      </c>
      <c r="E103" s="5">
        <v>1</v>
      </c>
      <c r="F103" s="6">
        <v>2</v>
      </c>
      <c r="G103" s="6">
        <v>3</v>
      </c>
      <c r="H103" s="6">
        <v>4</v>
      </c>
      <c r="I103" s="6">
        <v>5</v>
      </c>
      <c r="J103" s="6">
        <v>6</v>
      </c>
      <c r="K103" s="6">
        <v>7</v>
      </c>
      <c r="L103" s="38">
        <v>8</v>
      </c>
      <c r="M103" s="6">
        <v>9</v>
      </c>
      <c r="N103" s="6">
        <v>10</v>
      </c>
      <c r="O103" s="6">
        <v>11</v>
      </c>
      <c r="P103" s="6">
        <v>12</v>
      </c>
      <c r="Q103" s="6">
        <v>13</v>
      </c>
      <c r="R103" s="6">
        <v>14</v>
      </c>
      <c r="S103" s="50" t="s">
        <v>39</v>
      </c>
      <c r="T103" s="349"/>
      <c r="U103" s="50" t="s">
        <v>303</v>
      </c>
      <c r="V103" s="259" t="s">
        <v>304</v>
      </c>
    </row>
    <row r="104" spans="1:22" ht="12.75">
      <c r="A104" s="355">
        <v>1</v>
      </c>
      <c r="B104" s="89" t="s">
        <v>15</v>
      </c>
      <c r="C104" s="83" t="s">
        <v>104</v>
      </c>
      <c r="D104" s="96">
        <v>1949</v>
      </c>
      <c r="E104" s="127">
        <v>100</v>
      </c>
      <c r="F104" s="129" t="s">
        <v>14</v>
      </c>
      <c r="G104" s="43" t="s">
        <v>14</v>
      </c>
      <c r="H104" s="197">
        <v>110</v>
      </c>
      <c r="I104" s="43">
        <v>100</v>
      </c>
      <c r="J104" s="43" t="s">
        <v>14</v>
      </c>
      <c r="K104" s="43" t="s">
        <v>14</v>
      </c>
      <c r="L104" s="43" t="s">
        <v>14</v>
      </c>
      <c r="M104" s="43">
        <v>100</v>
      </c>
      <c r="N104" s="182">
        <v>100</v>
      </c>
      <c r="O104" s="43" t="s">
        <v>14</v>
      </c>
      <c r="P104" s="197"/>
      <c r="Q104" s="43"/>
      <c r="R104" s="43"/>
      <c r="S104" s="339">
        <f>SUM(E104:R104)</f>
        <v>510</v>
      </c>
      <c r="T104" s="347"/>
      <c r="U104" s="265">
        <f aca="true" t="shared" si="12" ref="U104:U119">COUNTIF(E104:R104,"&gt;1")</f>
        <v>5</v>
      </c>
      <c r="V104" s="316">
        <f aca="true" t="shared" si="13" ref="V104:V119">S104/U104</f>
        <v>102</v>
      </c>
    </row>
    <row r="105" spans="1:22" ht="12.75">
      <c r="A105" s="355">
        <v>2</v>
      </c>
      <c r="B105" s="54" t="s">
        <v>16</v>
      </c>
      <c r="C105" s="83" t="s">
        <v>105</v>
      </c>
      <c r="D105" s="96">
        <v>1947</v>
      </c>
      <c r="E105" s="254">
        <v>80</v>
      </c>
      <c r="F105" s="44">
        <v>40</v>
      </c>
      <c r="G105" s="162" t="s">
        <v>14</v>
      </c>
      <c r="H105" s="198">
        <v>66</v>
      </c>
      <c r="I105" s="162" t="s">
        <v>14</v>
      </c>
      <c r="J105" s="162" t="s">
        <v>14</v>
      </c>
      <c r="K105" s="45">
        <v>66</v>
      </c>
      <c r="L105" s="44">
        <v>100</v>
      </c>
      <c r="M105" s="44" t="s">
        <v>14</v>
      </c>
      <c r="N105" s="204">
        <v>60</v>
      </c>
      <c r="O105" s="204">
        <v>44</v>
      </c>
      <c r="P105" s="198"/>
      <c r="Q105" s="198"/>
      <c r="R105" s="198"/>
      <c r="S105" s="342">
        <f>SUM(E105:R105)</f>
        <v>456</v>
      </c>
      <c r="T105" s="347"/>
      <c r="U105" s="267">
        <f t="shared" si="12"/>
        <v>7</v>
      </c>
      <c r="V105" s="318">
        <f t="shared" si="13"/>
        <v>65.14285714285714</v>
      </c>
    </row>
    <row r="106" spans="1:22" ht="12.75">
      <c r="A106" s="355">
        <v>3</v>
      </c>
      <c r="B106" s="54" t="s">
        <v>20</v>
      </c>
      <c r="C106" s="83" t="s">
        <v>107</v>
      </c>
      <c r="D106" s="96">
        <v>1947</v>
      </c>
      <c r="E106" s="365">
        <v>40</v>
      </c>
      <c r="F106" s="130">
        <v>60</v>
      </c>
      <c r="G106" s="44">
        <v>80</v>
      </c>
      <c r="H106" s="198">
        <v>66</v>
      </c>
      <c r="I106" s="44">
        <v>60</v>
      </c>
      <c r="J106" s="44" t="s">
        <v>14</v>
      </c>
      <c r="K106" s="45">
        <v>44</v>
      </c>
      <c r="L106" s="44" t="s">
        <v>14</v>
      </c>
      <c r="M106" s="44">
        <v>80</v>
      </c>
      <c r="N106" s="45" t="s">
        <v>14</v>
      </c>
      <c r="O106" s="45">
        <v>44</v>
      </c>
      <c r="P106" s="198"/>
      <c r="Q106" s="44"/>
      <c r="R106" s="44"/>
      <c r="S106" s="342">
        <f>SUM(E106:R106)-E106</f>
        <v>434</v>
      </c>
      <c r="T106" s="347"/>
      <c r="U106" s="267">
        <f t="shared" si="12"/>
        <v>8</v>
      </c>
      <c r="V106" s="318">
        <f>S106/7</f>
        <v>62</v>
      </c>
    </row>
    <row r="107" spans="1:22" ht="12.75">
      <c r="A107" s="355">
        <v>4</v>
      </c>
      <c r="B107" s="54" t="s">
        <v>17</v>
      </c>
      <c r="C107" s="79" t="s">
        <v>142</v>
      </c>
      <c r="D107" s="96">
        <v>1945</v>
      </c>
      <c r="E107" s="172" t="s">
        <v>14</v>
      </c>
      <c r="F107" s="130" t="s">
        <v>14</v>
      </c>
      <c r="G107" s="44">
        <v>60</v>
      </c>
      <c r="H107" s="162" t="s">
        <v>14</v>
      </c>
      <c r="I107" s="44">
        <v>80</v>
      </c>
      <c r="J107" s="44" t="s">
        <v>14</v>
      </c>
      <c r="K107" s="44" t="s">
        <v>14</v>
      </c>
      <c r="L107" s="44">
        <v>60</v>
      </c>
      <c r="M107" s="44" t="s">
        <v>14</v>
      </c>
      <c r="N107" s="44">
        <v>60</v>
      </c>
      <c r="O107" s="44">
        <v>66</v>
      </c>
      <c r="P107" s="198"/>
      <c r="Q107" s="44"/>
      <c r="R107" s="44"/>
      <c r="S107" s="342">
        <f aca="true" t="shared" si="14" ref="S107:S119">SUM(E107:R107)</f>
        <v>326</v>
      </c>
      <c r="T107" s="347"/>
      <c r="U107" s="267">
        <f t="shared" si="12"/>
        <v>5</v>
      </c>
      <c r="V107" s="318">
        <f t="shared" si="13"/>
        <v>65.2</v>
      </c>
    </row>
    <row r="108" spans="1:22" ht="12.75">
      <c r="A108" s="355">
        <v>5</v>
      </c>
      <c r="B108" s="54" t="s">
        <v>18</v>
      </c>
      <c r="C108" s="79" t="s">
        <v>118</v>
      </c>
      <c r="D108" s="96">
        <v>1946</v>
      </c>
      <c r="E108" s="172" t="s">
        <v>14</v>
      </c>
      <c r="F108" s="130">
        <v>60</v>
      </c>
      <c r="G108" s="44">
        <v>40</v>
      </c>
      <c r="H108" s="198">
        <v>88</v>
      </c>
      <c r="I108" s="44" t="s">
        <v>14</v>
      </c>
      <c r="J108" s="44" t="s">
        <v>14</v>
      </c>
      <c r="K108" s="44">
        <v>44</v>
      </c>
      <c r="L108" s="44">
        <v>40</v>
      </c>
      <c r="M108" s="44" t="s">
        <v>14</v>
      </c>
      <c r="N108" s="44" t="s">
        <v>14</v>
      </c>
      <c r="O108" s="44" t="s">
        <v>14</v>
      </c>
      <c r="P108" s="198"/>
      <c r="Q108" s="44"/>
      <c r="R108" s="44"/>
      <c r="S108" s="342">
        <f t="shared" si="14"/>
        <v>272</v>
      </c>
      <c r="T108" s="347"/>
      <c r="U108" s="267">
        <f t="shared" si="12"/>
        <v>5</v>
      </c>
      <c r="V108" s="318">
        <f t="shared" si="13"/>
        <v>54.4</v>
      </c>
    </row>
    <row r="109" spans="1:22" ht="12.75">
      <c r="A109" s="355">
        <v>6</v>
      </c>
      <c r="B109" s="54" t="s">
        <v>21</v>
      </c>
      <c r="C109" s="167" t="s">
        <v>143</v>
      </c>
      <c r="D109" s="164">
        <v>1946</v>
      </c>
      <c r="E109" s="168" t="s">
        <v>14</v>
      </c>
      <c r="F109" s="134" t="s">
        <v>14</v>
      </c>
      <c r="G109" s="98">
        <v>60</v>
      </c>
      <c r="H109" s="181" t="s">
        <v>14</v>
      </c>
      <c r="I109" s="98">
        <v>40</v>
      </c>
      <c r="J109" s="98" t="s">
        <v>14</v>
      </c>
      <c r="K109" s="98" t="s">
        <v>14</v>
      </c>
      <c r="L109" s="98">
        <v>60</v>
      </c>
      <c r="M109" s="98" t="s">
        <v>14</v>
      </c>
      <c r="N109" s="98">
        <v>40</v>
      </c>
      <c r="O109" s="98">
        <v>44</v>
      </c>
      <c r="P109" s="210"/>
      <c r="Q109" s="98"/>
      <c r="R109" s="98"/>
      <c r="S109" s="342">
        <f t="shared" si="14"/>
        <v>244</v>
      </c>
      <c r="T109" s="347"/>
      <c r="U109" s="267">
        <f t="shared" si="12"/>
        <v>5</v>
      </c>
      <c r="V109" s="318">
        <f t="shared" si="13"/>
        <v>48.8</v>
      </c>
    </row>
    <row r="110" spans="1:22" ht="12.75">
      <c r="A110" s="355">
        <v>7</v>
      </c>
      <c r="B110" s="163" t="s">
        <v>22</v>
      </c>
      <c r="C110" s="167" t="s">
        <v>119</v>
      </c>
      <c r="D110" s="164">
        <v>1947</v>
      </c>
      <c r="E110" s="168" t="s">
        <v>14</v>
      </c>
      <c r="F110" s="134">
        <v>100</v>
      </c>
      <c r="G110" s="98" t="s">
        <v>14</v>
      </c>
      <c r="H110" s="181" t="s">
        <v>14</v>
      </c>
      <c r="I110" s="98">
        <v>60</v>
      </c>
      <c r="J110" s="98" t="s">
        <v>14</v>
      </c>
      <c r="K110" s="98" t="s">
        <v>14</v>
      </c>
      <c r="L110" s="98">
        <v>80</v>
      </c>
      <c r="M110" s="98" t="s">
        <v>14</v>
      </c>
      <c r="N110" s="98" t="s">
        <v>14</v>
      </c>
      <c r="O110" s="98" t="s">
        <v>14</v>
      </c>
      <c r="P110" s="210"/>
      <c r="Q110" s="98"/>
      <c r="R110" s="98"/>
      <c r="S110" s="342">
        <f t="shared" si="14"/>
        <v>240</v>
      </c>
      <c r="T110" s="347"/>
      <c r="U110" s="267">
        <f t="shared" si="12"/>
        <v>3</v>
      </c>
      <c r="V110" s="318">
        <f t="shared" si="13"/>
        <v>80</v>
      </c>
    </row>
    <row r="111" spans="1:22" ht="12.75">
      <c r="A111" s="355">
        <v>8</v>
      </c>
      <c r="B111" s="163" t="s">
        <v>23</v>
      </c>
      <c r="C111" s="167" t="s">
        <v>60</v>
      </c>
      <c r="D111" s="164">
        <v>1946</v>
      </c>
      <c r="E111" s="168">
        <v>60</v>
      </c>
      <c r="F111" s="134" t="s">
        <v>14</v>
      </c>
      <c r="G111" s="98" t="s">
        <v>14</v>
      </c>
      <c r="H111" s="181" t="s">
        <v>14</v>
      </c>
      <c r="I111" s="98" t="s">
        <v>14</v>
      </c>
      <c r="J111" s="98" t="s">
        <v>14</v>
      </c>
      <c r="K111" s="98">
        <v>66</v>
      </c>
      <c r="L111" s="98">
        <v>40</v>
      </c>
      <c r="M111" s="98" t="s">
        <v>14</v>
      </c>
      <c r="N111" s="98" t="s">
        <v>14</v>
      </c>
      <c r="O111" s="98">
        <v>66</v>
      </c>
      <c r="P111" s="210"/>
      <c r="Q111" s="98"/>
      <c r="R111" s="98"/>
      <c r="S111" s="342">
        <f t="shared" si="14"/>
        <v>232</v>
      </c>
      <c r="T111" s="347"/>
      <c r="U111" s="267">
        <f t="shared" si="12"/>
        <v>4</v>
      </c>
      <c r="V111" s="318">
        <f t="shared" si="13"/>
        <v>58</v>
      </c>
    </row>
    <row r="112" spans="1:22" ht="12.75">
      <c r="A112" s="355">
        <v>9</v>
      </c>
      <c r="B112" s="163" t="s">
        <v>24</v>
      </c>
      <c r="C112" s="82" t="s">
        <v>227</v>
      </c>
      <c r="D112" s="96">
        <v>1946</v>
      </c>
      <c r="E112" s="168" t="s">
        <v>14</v>
      </c>
      <c r="F112" s="134" t="s">
        <v>14</v>
      </c>
      <c r="G112" s="98" t="s">
        <v>14</v>
      </c>
      <c r="H112" s="181" t="s">
        <v>14</v>
      </c>
      <c r="I112" s="98" t="s">
        <v>14</v>
      </c>
      <c r="J112" s="98" t="s">
        <v>14</v>
      </c>
      <c r="K112" s="168" t="s">
        <v>14</v>
      </c>
      <c r="L112" s="134" t="s">
        <v>14</v>
      </c>
      <c r="M112" s="98" t="s">
        <v>14</v>
      </c>
      <c r="N112" s="98">
        <v>80</v>
      </c>
      <c r="O112" s="98">
        <v>110</v>
      </c>
      <c r="P112" s="210"/>
      <c r="Q112" s="98"/>
      <c r="R112" s="98"/>
      <c r="S112" s="342">
        <f t="shared" si="14"/>
        <v>190</v>
      </c>
      <c r="T112" s="347"/>
      <c r="U112" s="267">
        <f t="shared" si="12"/>
        <v>2</v>
      </c>
      <c r="V112" s="318">
        <f t="shared" si="13"/>
        <v>95</v>
      </c>
    </row>
    <row r="113" spans="1:22" ht="12.75">
      <c r="A113" s="355">
        <v>10</v>
      </c>
      <c r="B113" s="163" t="s">
        <v>25</v>
      </c>
      <c r="C113" s="167" t="s">
        <v>141</v>
      </c>
      <c r="D113" s="164">
        <v>1949</v>
      </c>
      <c r="E113" s="168" t="s">
        <v>14</v>
      </c>
      <c r="F113" s="134" t="s">
        <v>14</v>
      </c>
      <c r="G113" s="98">
        <v>100</v>
      </c>
      <c r="H113" s="181" t="s">
        <v>14</v>
      </c>
      <c r="I113" s="98" t="s">
        <v>14</v>
      </c>
      <c r="J113" s="98" t="s">
        <v>14</v>
      </c>
      <c r="K113" s="98" t="s">
        <v>14</v>
      </c>
      <c r="L113" s="98" t="s">
        <v>14</v>
      </c>
      <c r="M113" s="98" t="s">
        <v>14</v>
      </c>
      <c r="N113" s="98" t="s">
        <v>14</v>
      </c>
      <c r="O113" s="98">
        <v>44</v>
      </c>
      <c r="P113" s="210"/>
      <c r="Q113" s="98"/>
      <c r="R113" s="98"/>
      <c r="S113" s="342">
        <f t="shared" si="14"/>
        <v>144</v>
      </c>
      <c r="T113" s="347"/>
      <c r="U113" s="267">
        <f t="shared" si="12"/>
        <v>2</v>
      </c>
      <c r="V113" s="318">
        <f t="shared" si="13"/>
        <v>72</v>
      </c>
    </row>
    <row r="114" spans="1:22" ht="12.75">
      <c r="A114" s="355">
        <v>11</v>
      </c>
      <c r="B114" s="163" t="s">
        <v>28</v>
      </c>
      <c r="C114" s="167" t="s">
        <v>106</v>
      </c>
      <c r="D114" s="164">
        <v>1946</v>
      </c>
      <c r="E114" s="168">
        <v>60</v>
      </c>
      <c r="F114" s="168" t="s">
        <v>14</v>
      </c>
      <c r="G114" s="98" t="s">
        <v>14</v>
      </c>
      <c r="H114" s="181" t="s">
        <v>14</v>
      </c>
      <c r="I114" s="98">
        <v>40</v>
      </c>
      <c r="J114" s="98" t="s">
        <v>14</v>
      </c>
      <c r="K114" s="98" t="s">
        <v>14</v>
      </c>
      <c r="L114" s="98" t="s">
        <v>14</v>
      </c>
      <c r="M114" s="98" t="s">
        <v>14</v>
      </c>
      <c r="N114" s="98">
        <v>40</v>
      </c>
      <c r="O114" s="98" t="s">
        <v>14</v>
      </c>
      <c r="P114" s="210"/>
      <c r="Q114" s="98"/>
      <c r="R114" s="98"/>
      <c r="S114" s="342">
        <f t="shared" si="14"/>
        <v>140</v>
      </c>
      <c r="T114" s="347"/>
      <c r="U114" s="267">
        <f t="shared" si="12"/>
        <v>3</v>
      </c>
      <c r="V114" s="318">
        <f t="shared" si="13"/>
        <v>46.666666666666664</v>
      </c>
    </row>
    <row r="115" spans="1:22" ht="12.75">
      <c r="A115" s="355">
        <v>12</v>
      </c>
      <c r="B115" s="163" t="s">
        <v>29</v>
      </c>
      <c r="C115" s="167" t="s">
        <v>117</v>
      </c>
      <c r="D115" s="164">
        <v>1946</v>
      </c>
      <c r="E115" s="168" t="s">
        <v>14</v>
      </c>
      <c r="F115" s="168">
        <v>80</v>
      </c>
      <c r="G115" s="98" t="s">
        <v>14</v>
      </c>
      <c r="H115" s="181" t="s">
        <v>14</v>
      </c>
      <c r="I115" s="98" t="s">
        <v>14</v>
      </c>
      <c r="J115" s="98" t="s">
        <v>14</v>
      </c>
      <c r="K115" s="98" t="s">
        <v>14</v>
      </c>
      <c r="L115" s="98" t="s">
        <v>14</v>
      </c>
      <c r="M115" s="98" t="s">
        <v>14</v>
      </c>
      <c r="N115" s="98">
        <v>40</v>
      </c>
      <c r="O115" s="98" t="s">
        <v>14</v>
      </c>
      <c r="P115" s="210"/>
      <c r="Q115" s="98"/>
      <c r="R115" s="98"/>
      <c r="S115" s="342">
        <f t="shared" si="14"/>
        <v>120</v>
      </c>
      <c r="T115" s="347"/>
      <c r="U115" s="267">
        <f t="shared" si="12"/>
        <v>2</v>
      </c>
      <c r="V115" s="318">
        <f t="shared" si="13"/>
        <v>60</v>
      </c>
    </row>
    <row r="116" spans="1:22" ht="12.75">
      <c r="A116" s="355">
        <v>13</v>
      </c>
      <c r="B116" s="163" t="s">
        <v>30</v>
      </c>
      <c r="C116" s="167" t="s">
        <v>181</v>
      </c>
      <c r="D116" s="164">
        <v>1948</v>
      </c>
      <c r="E116" s="168" t="s">
        <v>14</v>
      </c>
      <c r="F116" s="168" t="s">
        <v>14</v>
      </c>
      <c r="G116" s="98" t="s">
        <v>14</v>
      </c>
      <c r="H116" s="181" t="s">
        <v>14</v>
      </c>
      <c r="I116" s="98" t="s">
        <v>14</v>
      </c>
      <c r="J116" s="98" t="s">
        <v>14</v>
      </c>
      <c r="K116" s="98">
        <v>110</v>
      </c>
      <c r="L116" s="98" t="s">
        <v>14</v>
      </c>
      <c r="M116" s="98" t="s">
        <v>14</v>
      </c>
      <c r="N116" s="98" t="s">
        <v>14</v>
      </c>
      <c r="O116" s="98" t="s">
        <v>14</v>
      </c>
      <c r="P116" s="210"/>
      <c r="Q116" s="98"/>
      <c r="R116" s="98"/>
      <c r="S116" s="342">
        <f t="shared" si="14"/>
        <v>110</v>
      </c>
      <c r="T116" s="347"/>
      <c r="U116" s="267">
        <f t="shared" si="12"/>
        <v>1</v>
      </c>
      <c r="V116" s="318">
        <f t="shared" si="13"/>
        <v>110</v>
      </c>
    </row>
    <row r="117" spans="1:22" ht="12.75">
      <c r="A117" s="355">
        <v>14</v>
      </c>
      <c r="B117" s="163" t="s">
        <v>232</v>
      </c>
      <c r="C117" s="167" t="s">
        <v>182</v>
      </c>
      <c r="D117" s="164">
        <v>1948</v>
      </c>
      <c r="E117" s="168" t="s">
        <v>14</v>
      </c>
      <c r="F117" s="168" t="s">
        <v>14</v>
      </c>
      <c r="G117" s="98" t="s">
        <v>14</v>
      </c>
      <c r="H117" s="181" t="s">
        <v>14</v>
      </c>
      <c r="I117" s="98" t="s">
        <v>14</v>
      </c>
      <c r="J117" s="98" t="s">
        <v>14</v>
      </c>
      <c r="K117" s="98">
        <v>88</v>
      </c>
      <c r="L117" s="98" t="s">
        <v>14</v>
      </c>
      <c r="M117" s="98" t="s">
        <v>14</v>
      </c>
      <c r="N117" s="98" t="s">
        <v>14</v>
      </c>
      <c r="O117" s="98" t="s">
        <v>14</v>
      </c>
      <c r="P117" s="210"/>
      <c r="Q117" s="98"/>
      <c r="R117" s="98"/>
      <c r="S117" s="342">
        <f t="shared" si="14"/>
        <v>88</v>
      </c>
      <c r="T117" s="347"/>
      <c r="U117" s="267">
        <f t="shared" si="12"/>
        <v>1</v>
      </c>
      <c r="V117" s="318">
        <f t="shared" si="13"/>
        <v>88</v>
      </c>
    </row>
    <row r="118" spans="1:22" ht="12.75">
      <c r="A118" s="355">
        <v>15</v>
      </c>
      <c r="B118" s="163" t="s">
        <v>232</v>
      </c>
      <c r="C118" s="167" t="s">
        <v>429</v>
      </c>
      <c r="D118" s="164"/>
      <c r="E118" s="168" t="s">
        <v>14</v>
      </c>
      <c r="F118" s="168" t="s">
        <v>14</v>
      </c>
      <c r="G118" s="98" t="s">
        <v>14</v>
      </c>
      <c r="H118" s="134" t="s">
        <v>14</v>
      </c>
      <c r="I118" s="98" t="s">
        <v>14</v>
      </c>
      <c r="J118" s="98" t="s">
        <v>14</v>
      </c>
      <c r="K118" s="98" t="s">
        <v>14</v>
      </c>
      <c r="L118" s="98" t="s">
        <v>14</v>
      </c>
      <c r="M118" s="98" t="s">
        <v>14</v>
      </c>
      <c r="N118" s="98" t="s">
        <v>14</v>
      </c>
      <c r="O118" s="98">
        <v>88</v>
      </c>
      <c r="P118" s="210"/>
      <c r="Q118" s="98"/>
      <c r="R118" s="98"/>
      <c r="S118" s="342">
        <f t="shared" si="14"/>
        <v>88</v>
      </c>
      <c r="T118" s="347"/>
      <c r="U118" s="267">
        <f t="shared" si="12"/>
        <v>1</v>
      </c>
      <c r="V118" s="318">
        <f t="shared" si="13"/>
        <v>88</v>
      </c>
    </row>
    <row r="119" spans="1:22" ht="13.5" thickBot="1">
      <c r="A119" s="355">
        <v>16</v>
      </c>
      <c r="B119" s="57" t="s">
        <v>239</v>
      </c>
      <c r="C119" s="78" t="s">
        <v>108</v>
      </c>
      <c r="D119" s="92">
        <v>1948</v>
      </c>
      <c r="E119" s="47">
        <v>40</v>
      </c>
      <c r="F119" s="132" t="s">
        <v>14</v>
      </c>
      <c r="G119" s="160" t="s">
        <v>14</v>
      </c>
      <c r="H119" s="160" t="s">
        <v>14</v>
      </c>
      <c r="I119" s="46" t="s">
        <v>14</v>
      </c>
      <c r="J119" s="160" t="s">
        <v>14</v>
      </c>
      <c r="K119" s="46" t="s">
        <v>14</v>
      </c>
      <c r="L119" s="46" t="s">
        <v>14</v>
      </c>
      <c r="M119" s="46" t="s">
        <v>14</v>
      </c>
      <c r="N119" s="46" t="s">
        <v>14</v>
      </c>
      <c r="O119" s="46" t="s">
        <v>14</v>
      </c>
      <c r="P119" s="200"/>
      <c r="Q119" s="200"/>
      <c r="R119" s="200"/>
      <c r="S119" s="340">
        <f t="shared" si="14"/>
        <v>40</v>
      </c>
      <c r="T119" s="347"/>
      <c r="U119" s="266">
        <f t="shared" si="12"/>
        <v>1</v>
      </c>
      <c r="V119" s="317">
        <f t="shared" si="13"/>
        <v>40</v>
      </c>
    </row>
    <row r="120" spans="5:18" ht="13.5" thickBot="1"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</row>
    <row r="121" spans="2:22" ht="13.5" thickBot="1">
      <c r="B121" s="50" t="s">
        <v>0</v>
      </c>
      <c r="C121" s="86" t="s">
        <v>5</v>
      </c>
      <c r="D121" s="85" t="s">
        <v>40</v>
      </c>
      <c r="E121" s="5">
        <v>1</v>
      </c>
      <c r="F121" s="6">
        <v>2</v>
      </c>
      <c r="G121" s="6">
        <v>3</v>
      </c>
      <c r="H121" s="6">
        <v>4</v>
      </c>
      <c r="I121" s="6">
        <v>5</v>
      </c>
      <c r="J121" s="6">
        <v>6</v>
      </c>
      <c r="K121" s="6">
        <v>7</v>
      </c>
      <c r="L121" s="38">
        <v>8</v>
      </c>
      <c r="M121" s="6">
        <v>9</v>
      </c>
      <c r="N121" s="6">
        <v>10</v>
      </c>
      <c r="O121" s="6">
        <v>11</v>
      </c>
      <c r="P121" s="6">
        <v>12</v>
      </c>
      <c r="Q121" s="6">
        <v>13</v>
      </c>
      <c r="R121" s="6">
        <v>14</v>
      </c>
      <c r="S121" s="50" t="s">
        <v>39</v>
      </c>
      <c r="T121" s="349"/>
      <c r="U121" s="50" t="s">
        <v>303</v>
      </c>
      <c r="V121" s="259" t="s">
        <v>304</v>
      </c>
    </row>
    <row r="122" spans="1:22" ht="12.75">
      <c r="A122" s="355">
        <v>1</v>
      </c>
      <c r="B122" s="89" t="s">
        <v>15</v>
      </c>
      <c r="C122" s="87" t="s">
        <v>49</v>
      </c>
      <c r="D122" s="96">
        <v>1942</v>
      </c>
      <c r="E122" s="127">
        <v>100</v>
      </c>
      <c r="F122" s="45">
        <v>80</v>
      </c>
      <c r="G122" s="45">
        <v>100</v>
      </c>
      <c r="H122" s="45">
        <v>88</v>
      </c>
      <c r="I122" s="45" t="s">
        <v>14</v>
      </c>
      <c r="J122" s="45" t="s">
        <v>14</v>
      </c>
      <c r="K122" s="45">
        <v>110</v>
      </c>
      <c r="L122" s="45" t="s">
        <v>14</v>
      </c>
      <c r="M122" s="158" t="s">
        <v>14</v>
      </c>
      <c r="N122" s="183">
        <v>80</v>
      </c>
      <c r="O122" s="45">
        <v>88</v>
      </c>
      <c r="P122" s="204"/>
      <c r="Q122" s="204"/>
      <c r="R122" s="204"/>
      <c r="S122" s="341">
        <f>SUM(E122:R122)</f>
        <v>646</v>
      </c>
      <c r="T122" s="347"/>
      <c r="U122" s="265">
        <f aca="true" t="shared" si="15" ref="U122:U136">COUNTIF(E122:R122,"&gt;1")</f>
        <v>7</v>
      </c>
      <c r="V122" s="316">
        <f aca="true" t="shared" si="16" ref="V122:V136">S122/U122</f>
        <v>92.28571428571429</v>
      </c>
    </row>
    <row r="123" spans="1:22" ht="12.75">
      <c r="A123" s="355">
        <v>2</v>
      </c>
      <c r="B123" s="54" t="s">
        <v>16</v>
      </c>
      <c r="C123" s="83" t="s">
        <v>57</v>
      </c>
      <c r="D123" s="91">
        <v>1944</v>
      </c>
      <c r="E123" s="208">
        <v>60</v>
      </c>
      <c r="F123" s="130">
        <v>60</v>
      </c>
      <c r="G123" s="44" t="s">
        <v>14</v>
      </c>
      <c r="H123" s="44">
        <v>88</v>
      </c>
      <c r="I123" s="44" t="s">
        <v>14</v>
      </c>
      <c r="J123" s="44" t="s">
        <v>14</v>
      </c>
      <c r="K123" s="44" t="s">
        <v>14</v>
      </c>
      <c r="L123" s="44">
        <v>60</v>
      </c>
      <c r="M123" s="161" t="s">
        <v>14</v>
      </c>
      <c r="N123" s="211">
        <v>100</v>
      </c>
      <c r="O123" s="44">
        <v>110</v>
      </c>
      <c r="P123" s="45"/>
      <c r="Q123" s="44"/>
      <c r="R123" s="44"/>
      <c r="S123" s="342">
        <f>SUM(E123:R123)</f>
        <v>478</v>
      </c>
      <c r="T123" s="347"/>
      <c r="U123" s="267">
        <f t="shared" si="15"/>
        <v>6</v>
      </c>
      <c r="V123" s="318">
        <f t="shared" si="16"/>
        <v>79.66666666666667</v>
      </c>
    </row>
    <row r="124" spans="1:22" ht="12.75">
      <c r="A124" s="355">
        <v>3</v>
      </c>
      <c r="B124" s="54" t="s">
        <v>20</v>
      </c>
      <c r="C124" s="141" t="s">
        <v>67</v>
      </c>
      <c r="D124" s="91">
        <v>1943</v>
      </c>
      <c r="E124" s="180">
        <v>80</v>
      </c>
      <c r="F124" s="130">
        <v>60</v>
      </c>
      <c r="G124" s="44" t="s">
        <v>14</v>
      </c>
      <c r="H124" s="44">
        <v>44</v>
      </c>
      <c r="I124" s="44">
        <v>100</v>
      </c>
      <c r="J124" s="44" t="s">
        <v>14</v>
      </c>
      <c r="K124" s="44">
        <v>44</v>
      </c>
      <c r="L124" s="204">
        <v>40</v>
      </c>
      <c r="M124" s="161" t="s">
        <v>14</v>
      </c>
      <c r="N124" s="288" t="s">
        <v>14</v>
      </c>
      <c r="O124" s="44" t="s">
        <v>14</v>
      </c>
      <c r="P124" s="45"/>
      <c r="Q124" s="44"/>
      <c r="R124" s="44"/>
      <c r="S124" s="342">
        <f>SUM(E124:R124)</f>
        <v>368</v>
      </c>
      <c r="T124" s="347"/>
      <c r="U124" s="267">
        <f t="shared" si="15"/>
        <v>6</v>
      </c>
      <c r="V124" s="318">
        <f t="shared" si="16"/>
        <v>61.333333333333336</v>
      </c>
    </row>
    <row r="125" spans="1:22" ht="12.75">
      <c r="A125" s="355">
        <v>4</v>
      </c>
      <c r="B125" s="54" t="s">
        <v>17</v>
      </c>
      <c r="C125" s="87" t="s">
        <v>58</v>
      </c>
      <c r="D125" s="96">
        <v>1942</v>
      </c>
      <c r="E125" s="320">
        <v>40</v>
      </c>
      <c r="F125" s="98">
        <v>40</v>
      </c>
      <c r="G125" s="98">
        <v>60</v>
      </c>
      <c r="H125" s="98">
        <v>44</v>
      </c>
      <c r="I125" s="98">
        <v>60</v>
      </c>
      <c r="J125" s="98" t="s">
        <v>14</v>
      </c>
      <c r="K125" s="98" t="s">
        <v>14</v>
      </c>
      <c r="L125" s="126">
        <v>40</v>
      </c>
      <c r="M125" s="126" t="s">
        <v>14</v>
      </c>
      <c r="N125" s="221">
        <v>60</v>
      </c>
      <c r="O125" s="210">
        <v>44</v>
      </c>
      <c r="P125" s="199"/>
      <c r="Q125" s="98"/>
      <c r="R125" s="98"/>
      <c r="S125" s="342">
        <f>SUM(E125:R125)-E125</f>
        <v>348</v>
      </c>
      <c r="T125" s="347"/>
      <c r="U125" s="267">
        <f t="shared" si="15"/>
        <v>8</v>
      </c>
      <c r="V125" s="318">
        <f>S125/7</f>
        <v>49.714285714285715</v>
      </c>
    </row>
    <row r="126" spans="1:22" ht="12.75">
      <c r="A126" s="355">
        <v>5</v>
      </c>
      <c r="B126" s="54" t="s">
        <v>18</v>
      </c>
      <c r="C126" s="87" t="s">
        <v>145</v>
      </c>
      <c r="D126" s="96">
        <v>1941</v>
      </c>
      <c r="E126" s="172" t="s">
        <v>14</v>
      </c>
      <c r="F126" s="130" t="s">
        <v>14</v>
      </c>
      <c r="G126" s="44">
        <v>80</v>
      </c>
      <c r="H126" s="44">
        <v>44</v>
      </c>
      <c r="I126" s="44">
        <v>60</v>
      </c>
      <c r="J126" s="44" t="s">
        <v>14</v>
      </c>
      <c r="K126" s="44">
        <v>44</v>
      </c>
      <c r="L126" s="44" t="s">
        <v>14</v>
      </c>
      <c r="M126" s="44" t="s">
        <v>14</v>
      </c>
      <c r="N126" s="146" t="s">
        <v>14</v>
      </c>
      <c r="O126" s="198">
        <v>66</v>
      </c>
      <c r="P126" s="198"/>
      <c r="Q126" s="44"/>
      <c r="R126" s="44"/>
      <c r="S126" s="342">
        <f aca="true" t="shared" si="17" ref="S126:S136">SUM(E126:R126)</f>
        <v>294</v>
      </c>
      <c r="T126" s="347"/>
      <c r="U126" s="267">
        <f t="shared" si="15"/>
        <v>5</v>
      </c>
      <c r="V126" s="318">
        <f t="shared" si="16"/>
        <v>58.8</v>
      </c>
    </row>
    <row r="127" spans="1:22" ht="12.75">
      <c r="A127" s="355">
        <v>6</v>
      </c>
      <c r="B127" s="163" t="s">
        <v>21</v>
      </c>
      <c r="C127" s="169" t="s">
        <v>160</v>
      </c>
      <c r="D127" s="164">
        <v>1940</v>
      </c>
      <c r="E127" s="168" t="s">
        <v>14</v>
      </c>
      <c r="F127" s="134" t="s">
        <v>14</v>
      </c>
      <c r="G127" s="98" t="s">
        <v>14</v>
      </c>
      <c r="H127" s="98">
        <v>66</v>
      </c>
      <c r="I127" s="98">
        <v>40</v>
      </c>
      <c r="J127" s="98" t="s">
        <v>14</v>
      </c>
      <c r="K127" s="98">
        <v>66</v>
      </c>
      <c r="L127" s="98">
        <v>40</v>
      </c>
      <c r="M127" s="98" t="s">
        <v>14</v>
      </c>
      <c r="N127" s="170" t="s">
        <v>14</v>
      </c>
      <c r="O127" s="134" t="s">
        <v>14</v>
      </c>
      <c r="P127" s="210"/>
      <c r="Q127" s="98"/>
      <c r="R127" s="98"/>
      <c r="S127" s="342">
        <f t="shared" si="17"/>
        <v>212</v>
      </c>
      <c r="T127" s="347"/>
      <c r="U127" s="267">
        <f t="shared" si="15"/>
        <v>4</v>
      </c>
      <c r="V127" s="318">
        <f t="shared" si="16"/>
        <v>53</v>
      </c>
    </row>
    <row r="128" spans="1:22" ht="12.75">
      <c r="A128" s="355">
        <v>7</v>
      </c>
      <c r="B128" s="163" t="s">
        <v>22</v>
      </c>
      <c r="C128" s="169" t="s">
        <v>73</v>
      </c>
      <c r="D128" s="164">
        <v>1940</v>
      </c>
      <c r="E128" s="212">
        <v>60</v>
      </c>
      <c r="F128" s="134" t="s">
        <v>14</v>
      </c>
      <c r="G128" s="98" t="s">
        <v>14</v>
      </c>
      <c r="H128" s="98" t="s">
        <v>14</v>
      </c>
      <c r="I128" s="98" t="s">
        <v>14</v>
      </c>
      <c r="J128" s="98" t="s">
        <v>14</v>
      </c>
      <c r="K128" s="98">
        <v>66</v>
      </c>
      <c r="L128" s="98">
        <v>40</v>
      </c>
      <c r="M128" s="181" t="s">
        <v>14</v>
      </c>
      <c r="N128" s="289" t="s">
        <v>14</v>
      </c>
      <c r="O128" s="98" t="s">
        <v>14</v>
      </c>
      <c r="P128" s="98"/>
      <c r="Q128" s="98"/>
      <c r="R128" s="98"/>
      <c r="S128" s="342">
        <f t="shared" si="17"/>
        <v>166</v>
      </c>
      <c r="T128" s="347"/>
      <c r="U128" s="267">
        <f t="shared" si="15"/>
        <v>3</v>
      </c>
      <c r="V128" s="318">
        <f t="shared" si="16"/>
        <v>55.333333333333336</v>
      </c>
    </row>
    <row r="129" spans="1:22" ht="12.75">
      <c r="A129" s="355">
        <v>8</v>
      </c>
      <c r="B129" s="163" t="s">
        <v>22</v>
      </c>
      <c r="C129" s="169" t="s">
        <v>183</v>
      </c>
      <c r="D129" s="164">
        <v>1940</v>
      </c>
      <c r="E129" s="165" t="s">
        <v>14</v>
      </c>
      <c r="F129" s="165" t="s">
        <v>14</v>
      </c>
      <c r="G129" s="98" t="s">
        <v>14</v>
      </c>
      <c r="H129" s="98" t="s">
        <v>14</v>
      </c>
      <c r="I129" s="98" t="s">
        <v>14</v>
      </c>
      <c r="J129" s="98" t="s">
        <v>14</v>
      </c>
      <c r="K129" s="98">
        <v>88</v>
      </c>
      <c r="L129" s="98">
        <v>60</v>
      </c>
      <c r="M129" s="98" t="s">
        <v>14</v>
      </c>
      <c r="N129" s="170" t="s">
        <v>14</v>
      </c>
      <c r="O129" s="210">
        <v>66</v>
      </c>
      <c r="P129" s="210"/>
      <c r="Q129" s="98"/>
      <c r="R129" s="98"/>
      <c r="S129" s="342">
        <f t="shared" si="17"/>
        <v>214</v>
      </c>
      <c r="T129" s="347"/>
      <c r="U129" s="267">
        <f t="shared" si="15"/>
        <v>3</v>
      </c>
      <c r="V129" s="318">
        <f t="shared" si="16"/>
        <v>71.33333333333333</v>
      </c>
    </row>
    <row r="130" spans="1:22" ht="12.75">
      <c r="A130" s="355">
        <v>9</v>
      </c>
      <c r="B130" s="163" t="s">
        <v>23</v>
      </c>
      <c r="C130" s="169" t="s">
        <v>161</v>
      </c>
      <c r="D130" s="164">
        <v>1941</v>
      </c>
      <c r="E130" s="168" t="s">
        <v>14</v>
      </c>
      <c r="F130" s="168" t="s">
        <v>14</v>
      </c>
      <c r="G130" s="98" t="s">
        <v>14</v>
      </c>
      <c r="H130" s="98">
        <v>66</v>
      </c>
      <c r="I130" s="98">
        <v>80</v>
      </c>
      <c r="J130" s="98" t="s">
        <v>14</v>
      </c>
      <c r="K130" s="98" t="s">
        <v>14</v>
      </c>
      <c r="L130" s="98" t="s">
        <v>14</v>
      </c>
      <c r="M130" s="98" t="s">
        <v>14</v>
      </c>
      <c r="N130" s="170" t="s">
        <v>14</v>
      </c>
      <c r="O130" s="134" t="s">
        <v>14</v>
      </c>
      <c r="P130" s="210"/>
      <c r="Q130" s="98"/>
      <c r="R130" s="98"/>
      <c r="S130" s="342">
        <f t="shared" si="17"/>
        <v>146</v>
      </c>
      <c r="T130" s="347"/>
      <c r="U130" s="267">
        <f t="shared" si="15"/>
        <v>2</v>
      </c>
      <c r="V130" s="318">
        <f t="shared" si="16"/>
        <v>73</v>
      </c>
    </row>
    <row r="131" spans="1:22" ht="12.75">
      <c r="A131" s="355">
        <v>10</v>
      </c>
      <c r="B131" s="163" t="s">
        <v>150</v>
      </c>
      <c r="C131" s="169" t="s">
        <v>120</v>
      </c>
      <c r="D131" s="164">
        <v>1943</v>
      </c>
      <c r="E131" s="165" t="s">
        <v>14</v>
      </c>
      <c r="F131" s="165">
        <v>100</v>
      </c>
      <c r="G131" s="98" t="s">
        <v>14</v>
      </c>
      <c r="H131" s="98" t="s">
        <v>14</v>
      </c>
      <c r="I131" s="98" t="s">
        <v>14</v>
      </c>
      <c r="J131" s="98" t="s">
        <v>14</v>
      </c>
      <c r="K131" s="98" t="s">
        <v>14</v>
      </c>
      <c r="L131" s="98" t="s">
        <v>14</v>
      </c>
      <c r="M131" s="98" t="s">
        <v>14</v>
      </c>
      <c r="N131" s="170" t="s">
        <v>14</v>
      </c>
      <c r="O131" s="134" t="s">
        <v>14</v>
      </c>
      <c r="P131" s="210"/>
      <c r="Q131" s="98"/>
      <c r="R131" s="98"/>
      <c r="S131" s="342">
        <f t="shared" si="17"/>
        <v>100</v>
      </c>
      <c r="T131" s="347"/>
      <c r="U131" s="267">
        <f t="shared" si="15"/>
        <v>1</v>
      </c>
      <c r="V131" s="318">
        <f t="shared" si="16"/>
        <v>100</v>
      </c>
    </row>
    <row r="132" spans="1:22" ht="12.75">
      <c r="A132" s="355">
        <v>11</v>
      </c>
      <c r="B132" s="163" t="s">
        <v>150</v>
      </c>
      <c r="C132" s="169" t="s">
        <v>204</v>
      </c>
      <c r="D132" s="164">
        <v>1942</v>
      </c>
      <c r="E132" s="165" t="s">
        <v>14</v>
      </c>
      <c r="F132" s="165" t="s">
        <v>14</v>
      </c>
      <c r="G132" s="98" t="s">
        <v>14</v>
      </c>
      <c r="H132" s="98" t="s">
        <v>14</v>
      </c>
      <c r="I132" s="98" t="s">
        <v>14</v>
      </c>
      <c r="J132" s="98" t="s">
        <v>14</v>
      </c>
      <c r="K132" s="98" t="s">
        <v>14</v>
      </c>
      <c r="L132" s="98">
        <v>100</v>
      </c>
      <c r="M132" s="98" t="s">
        <v>14</v>
      </c>
      <c r="N132" s="170" t="s">
        <v>14</v>
      </c>
      <c r="O132" s="134" t="s">
        <v>14</v>
      </c>
      <c r="P132" s="210"/>
      <c r="Q132" s="98"/>
      <c r="R132" s="98"/>
      <c r="S132" s="342">
        <f t="shared" si="17"/>
        <v>100</v>
      </c>
      <c r="T132" s="347"/>
      <c r="U132" s="267">
        <f t="shared" si="15"/>
        <v>1</v>
      </c>
      <c r="V132" s="318">
        <f t="shared" si="16"/>
        <v>100</v>
      </c>
    </row>
    <row r="133" spans="1:22" ht="12.75">
      <c r="A133" s="355">
        <v>12</v>
      </c>
      <c r="B133" s="163" t="s">
        <v>159</v>
      </c>
      <c r="C133" s="169" t="s">
        <v>109</v>
      </c>
      <c r="D133" s="164">
        <v>1943</v>
      </c>
      <c r="E133" s="165">
        <v>40</v>
      </c>
      <c r="F133" s="165" t="s">
        <v>14</v>
      </c>
      <c r="G133" s="98" t="s">
        <v>14</v>
      </c>
      <c r="H133" s="98">
        <v>44</v>
      </c>
      <c r="I133" s="98" t="s">
        <v>14</v>
      </c>
      <c r="J133" s="98" t="s">
        <v>14</v>
      </c>
      <c r="K133" s="98" t="s">
        <v>14</v>
      </c>
      <c r="L133" s="98" t="s">
        <v>14</v>
      </c>
      <c r="M133" s="98" t="s">
        <v>14</v>
      </c>
      <c r="N133" s="170" t="s">
        <v>14</v>
      </c>
      <c r="O133" s="134" t="s">
        <v>14</v>
      </c>
      <c r="P133" s="210"/>
      <c r="Q133" s="98"/>
      <c r="R133" s="98"/>
      <c r="S133" s="342">
        <f t="shared" si="17"/>
        <v>84</v>
      </c>
      <c r="T133" s="347"/>
      <c r="U133" s="267">
        <f t="shared" si="15"/>
        <v>2</v>
      </c>
      <c r="V133" s="318">
        <f t="shared" si="16"/>
        <v>42</v>
      </c>
    </row>
    <row r="134" spans="1:22" ht="12.75">
      <c r="A134" s="355">
        <v>13</v>
      </c>
      <c r="B134" s="163" t="s">
        <v>159</v>
      </c>
      <c r="C134" s="169" t="s">
        <v>121</v>
      </c>
      <c r="D134" s="164">
        <v>1942</v>
      </c>
      <c r="E134" s="165" t="s">
        <v>14</v>
      </c>
      <c r="F134" s="165">
        <v>40</v>
      </c>
      <c r="G134" s="98" t="s">
        <v>14</v>
      </c>
      <c r="H134" s="98" t="s">
        <v>14</v>
      </c>
      <c r="I134" s="98" t="s">
        <v>14</v>
      </c>
      <c r="J134" s="98" t="s">
        <v>14</v>
      </c>
      <c r="K134" s="98">
        <v>44</v>
      </c>
      <c r="L134" s="98" t="s">
        <v>14</v>
      </c>
      <c r="M134" s="98" t="s">
        <v>14</v>
      </c>
      <c r="N134" s="170" t="s">
        <v>14</v>
      </c>
      <c r="O134" s="134" t="s">
        <v>14</v>
      </c>
      <c r="P134" s="210"/>
      <c r="Q134" s="98"/>
      <c r="R134" s="98"/>
      <c r="S134" s="342">
        <f t="shared" si="17"/>
        <v>84</v>
      </c>
      <c r="T134" s="347"/>
      <c r="U134" s="267">
        <f t="shared" si="15"/>
        <v>2</v>
      </c>
      <c r="V134" s="318">
        <f t="shared" si="16"/>
        <v>42</v>
      </c>
    </row>
    <row r="135" spans="1:22" ht="12.75">
      <c r="A135" s="355">
        <v>14</v>
      </c>
      <c r="B135" s="163" t="s">
        <v>26</v>
      </c>
      <c r="C135" s="169" t="s">
        <v>205</v>
      </c>
      <c r="D135" s="164">
        <v>1941</v>
      </c>
      <c r="E135" s="165" t="s">
        <v>14</v>
      </c>
      <c r="F135" s="165" t="s">
        <v>14</v>
      </c>
      <c r="G135" s="98" t="s">
        <v>14</v>
      </c>
      <c r="H135" s="98" t="s">
        <v>14</v>
      </c>
      <c r="I135" s="98" t="s">
        <v>14</v>
      </c>
      <c r="J135" s="98" t="s">
        <v>14</v>
      </c>
      <c r="K135" s="98" t="s">
        <v>14</v>
      </c>
      <c r="L135" s="98">
        <v>80</v>
      </c>
      <c r="M135" s="98" t="s">
        <v>14</v>
      </c>
      <c r="N135" s="170" t="s">
        <v>14</v>
      </c>
      <c r="O135" s="134" t="s">
        <v>14</v>
      </c>
      <c r="P135" s="210"/>
      <c r="Q135" s="98"/>
      <c r="R135" s="98"/>
      <c r="S135" s="342">
        <f t="shared" si="17"/>
        <v>80</v>
      </c>
      <c r="T135" s="347"/>
      <c r="U135" s="267">
        <f t="shared" si="15"/>
        <v>1</v>
      </c>
      <c r="V135" s="318">
        <f t="shared" si="16"/>
        <v>80</v>
      </c>
    </row>
    <row r="136" spans="1:22" ht="13.5" thickBot="1">
      <c r="A136" s="355">
        <v>15</v>
      </c>
      <c r="B136" s="57" t="s">
        <v>27</v>
      </c>
      <c r="C136" s="88" t="s">
        <v>144</v>
      </c>
      <c r="D136" s="92">
        <v>1944</v>
      </c>
      <c r="E136" s="220" t="s">
        <v>14</v>
      </c>
      <c r="F136" s="132" t="s">
        <v>14</v>
      </c>
      <c r="G136" s="46">
        <v>60</v>
      </c>
      <c r="H136" s="46" t="s">
        <v>14</v>
      </c>
      <c r="I136" s="46" t="s">
        <v>14</v>
      </c>
      <c r="J136" s="46" t="s">
        <v>14</v>
      </c>
      <c r="K136" s="46" t="s">
        <v>14</v>
      </c>
      <c r="L136" s="46" t="s">
        <v>14</v>
      </c>
      <c r="M136" s="46" t="s">
        <v>14</v>
      </c>
      <c r="N136" s="114" t="s">
        <v>14</v>
      </c>
      <c r="O136" s="132" t="s">
        <v>14</v>
      </c>
      <c r="P136" s="200"/>
      <c r="Q136" s="46"/>
      <c r="R136" s="46"/>
      <c r="S136" s="340">
        <f t="shared" si="17"/>
        <v>60</v>
      </c>
      <c r="T136" s="347"/>
      <c r="U136" s="266">
        <f t="shared" si="15"/>
        <v>1</v>
      </c>
      <c r="V136" s="317">
        <f t="shared" si="16"/>
        <v>60</v>
      </c>
    </row>
    <row r="137" spans="2:21" ht="13.5" thickBot="1">
      <c r="B137" s="97"/>
      <c r="C137" s="141"/>
      <c r="D137" s="142"/>
      <c r="E137" s="143"/>
      <c r="F137" s="144"/>
      <c r="G137" s="144"/>
      <c r="H137" s="144"/>
      <c r="I137" s="145"/>
      <c r="J137" s="144"/>
      <c r="K137" s="145"/>
      <c r="L137" s="144"/>
      <c r="M137" s="144"/>
      <c r="N137" s="144"/>
      <c r="O137" s="213"/>
      <c r="P137" s="213"/>
      <c r="Q137" s="144"/>
      <c r="R137" s="144"/>
      <c r="S137" s="344"/>
      <c r="U137" s="214"/>
    </row>
    <row r="138" spans="2:22" ht="13.5" thickBot="1">
      <c r="B138" s="50" t="s">
        <v>0</v>
      </c>
      <c r="C138" s="86" t="s">
        <v>9</v>
      </c>
      <c r="D138" s="85" t="s">
        <v>40</v>
      </c>
      <c r="E138" s="5">
        <v>1</v>
      </c>
      <c r="F138" s="6">
        <v>2</v>
      </c>
      <c r="G138" s="6">
        <v>3</v>
      </c>
      <c r="H138" s="6">
        <v>4</v>
      </c>
      <c r="I138" s="6">
        <v>5</v>
      </c>
      <c r="J138" s="6">
        <v>6</v>
      </c>
      <c r="K138" s="6">
        <v>7</v>
      </c>
      <c r="L138" s="38">
        <v>8</v>
      </c>
      <c r="M138" s="6">
        <v>9</v>
      </c>
      <c r="N138" s="6">
        <v>10</v>
      </c>
      <c r="O138" s="6">
        <v>11</v>
      </c>
      <c r="P138" s="6">
        <v>12</v>
      </c>
      <c r="Q138" s="6">
        <v>13</v>
      </c>
      <c r="R138" s="6">
        <v>14</v>
      </c>
      <c r="S138" s="50" t="s">
        <v>39</v>
      </c>
      <c r="T138" s="348"/>
      <c r="U138" s="258" t="s">
        <v>303</v>
      </c>
      <c r="V138" s="259" t="s">
        <v>304</v>
      </c>
    </row>
    <row r="139" spans="1:22" ht="12.75">
      <c r="A139" s="355">
        <v>1</v>
      </c>
      <c r="B139" s="89" t="s">
        <v>15</v>
      </c>
      <c r="C139" s="80" t="s">
        <v>68</v>
      </c>
      <c r="D139" s="90">
        <v>1936</v>
      </c>
      <c r="E139" s="101">
        <v>100</v>
      </c>
      <c r="F139" s="101">
        <v>100</v>
      </c>
      <c r="G139" s="101">
        <v>100</v>
      </c>
      <c r="H139" s="44" t="s">
        <v>14</v>
      </c>
      <c r="I139" s="44" t="s">
        <v>14</v>
      </c>
      <c r="J139" s="101" t="s">
        <v>14</v>
      </c>
      <c r="K139" s="101">
        <v>44</v>
      </c>
      <c r="L139" s="44" t="s">
        <v>14</v>
      </c>
      <c r="M139" s="49" t="s">
        <v>14</v>
      </c>
      <c r="N139" s="146" t="s">
        <v>14</v>
      </c>
      <c r="O139" s="44">
        <v>88</v>
      </c>
      <c r="P139" s="198"/>
      <c r="Q139" s="198"/>
      <c r="R139" s="198"/>
      <c r="S139" s="342">
        <f aca="true" t="shared" si="18" ref="S139:S152">SUM(E139:R139)</f>
        <v>432</v>
      </c>
      <c r="T139" s="347"/>
      <c r="U139" s="265">
        <f aca="true" t="shared" si="19" ref="U139:U152">COUNTIF(E139:R139,"&gt;1")</f>
        <v>5</v>
      </c>
      <c r="V139" s="316">
        <f aca="true" t="shared" si="20" ref="V139:V152">S139/U139</f>
        <v>86.4</v>
      </c>
    </row>
    <row r="140" spans="1:25" ht="12.75">
      <c r="A140" s="355">
        <v>2</v>
      </c>
      <c r="B140" s="54" t="s">
        <v>16</v>
      </c>
      <c r="C140" s="82" t="s">
        <v>113</v>
      </c>
      <c r="D140" s="96">
        <v>1936</v>
      </c>
      <c r="E140" s="101">
        <v>40</v>
      </c>
      <c r="F140" s="101">
        <v>60</v>
      </c>
      <c r="G140" s="101" t="s">
        <v>14</v>
      </c>
      <c r="H140" s="44">
        <v>44</v>
      </c>
      <c r="I140" s="162" t="s">
        <v>14</v>
      </c>
      <c r="J140" s="101" t="s">
        <v>14</v>
      </c>
      <c r="K140" s="101">
        <v>33</v>
      </c>
      <c r="L140" s="44">
        <v>100</v>
      </c>
      <c r="M140" s="162" t="s">
        <v>14</v>
      </c>
      <c r="N140" s="146">
        <v>80</v>
      </c>
      <c r="O140" s="44">
        <v>66</v>
      </c>
      <c r="P140" s="44"/>
      <c r="Q140" s="198"/>
      <c r="R140" s="44"/>
      <c r="S140" s="345">
        <f t="shared" si="18"/>
        <v>423</v>
      </c>
      <c r="T140" s="351"/>
      <c r="U140" s="267">
        <f t="shared" si="19"/>
        <v>7</v>
      </c>
      <c r="V140" s="318">
        <f t="shared" si="20"/>
        <v>60.42857142857143</v>
      </c>
      <c r="W140" s="100"/>
      <c r="X140" s="100"/>
      <c r="Y140" s="100"/>
    </row>
    <row r="141" spans="1:25" ht="12.75">
      <c r="A141" s="355">
        <v>3</v>
      </c>
      <c r="B141" s="54" t="s">
        <v>20</v>
      </c>
      <c r="C141" s="82" t="s">
        <v>173</v>
      </c>
      <c r="D141" s="96">
        <v>1935</v>
      </c>
      <c r="E141" s="101">
        <v>60</v>
      </c>
      <c r="F141" s="101" t="s">
        <v>14</v>
      </c>
      <c r="G141" s="101" t="s">
        <v>14</v>
      </c>
      <c r="H141" s="44">
        <v>66</v>
      </c>
      <c r="I141" s="44" t="s">
        <v>14</v>
      </c>
      <c r="J141" s="101" t="s">
        <v>14</v>
      </c>
      <c r="K141" s="101">
        <v>44</v>
      </c>
      <c r="L141" s="44">
        <v>40</v>
      </c>
      <c r="M141" s="49" t="s">
        <v>14</v>
      </c>
      <c r="N141" s="146">
        <v>60</v>
      </c>
      <c r="O141" s="44">
        <v>110</v>
      </c>
      <c r="P141" s="198"/>
      <c r="Q141" s="198"/>
      <c r="R141" s="198"/>
      <c r="S141" s="345">
        <f t="shared" si="18"/>
        <v>380</v>
      </c>
      <c r="T141" s="351"/>
      <c r="U141" s="267">
        <f t="shared" si="19"/>
        <v>6</v>
      </c>
      <c r="V141" s="318">
        <f t="shared" si="20"/>
        <v>63.333333333333336</v>
      </c>
      <c r="W141" s="100"/>
      <c r="X141" s="100"/>
      <c r="Y141" s="100"/>
    </row>
    <row r="142" spans="1:25" ht="12.75">
      <c r="A142" s="355">
        <v>4</v>
      </c>
      <c r="B142" s="54" t="s">
        <v>17</v>
      </c>
      <c r="C142" s="82" t="s">
        <v>126</v>
      </c>
      <c r="D142" s="96">
        <v>1932</v>
      </c>
      <c r="E142" s="101" t="s">
        <v>14</v>
      </c>
      <c r="F142" s="101" t="s">
        <v>14</v>
      </c>
      <c r="G142" s="101">
        <v>40</v>
      </c>
      <c r="H142" s="44">
        <v>44</v>
      </c>
      <c r="I142" s="44" t="s">
        <v>14</v>
      </c>
      <c r="J142" s="101" t="s">
        <v>14</v>
      </c>
      <c r="K142" s="101">
        <v>88</v>
      </c>
      <c r="L142" s="44">
        <v>60</v>
      </c>
      <c r="M142" s="49" t="s">
        <v>14</v>
      </c>
      <c r="N142" s="146">
        <v>100</v>
      </c>
      <c r="O142" s="44" t="s">
        <v>14</v>
      </c>
      <c r="P142" s="198"/>
      <c r="Q142" s="198"/>
      <c r="R142" s="198"/>
      <c r="S142" s="345">
        <f t="shared" si="18"/>
        <v>332</v>
      </c>
      <c r="T142" s="351"/>
      <c r="U142" s="267">
        <f t="shared" si="19"/>
        <v>5</v>
      </c>
      <c r="V142" s="318">
        <f t="shared" si="20"/>
        <v>66.4</v>
      </c>
      <c r="W142" s="100"/>
      <c r="X142" s="100"/>
      <c r="Y142" s="100"/>
    </row>
    <row r="143" spans="1:25" ht="12.75">
      <c r="A143" s="355">
        <v>5</v>
      </c>
      <c r="B143" s="54" t="s">
        <v>18</v>
      </c>
      <c r="C143" s="82" t="s">
        <v>127</v>
      </c>
      <c r="D143" s="96">
        <v>1939</v>
      </c>
      <c r="E143" s="101">
        <v>60</v>
      </c>
      <c r="F143" s="101">
        <v>60</v>
      </c>
      <c r="G143" s="101" t="s">
        <v>14</v>
      </c>
      <c r="H143" s="44" t="s">
        <v>14</v>
      </c>
      <c r="I143" s="44" t="s">
        <v>14</v>
      </c>
      <c r="J143" s="101" t="s">
        <v>14</v>
      </c>
      <c r="K143" s="101">
        <v>44</v>
      </c>
      <c r="L143" s="44">
        <v>60</v>
      </c>
      <c r="M143" s="49" t="s">
        <v>14</v>
      </c>
      <c r="N143" s="146" t="s">
        <v>14</v>
      </c>
      <c r="O143" s="44">
        <v>66</v>
      </c>
      <c r="P143" s="198"/>
      <c r="Q143" s="198"/>
      <c r="R143" s="198"/>
      <c r="S143" s="345">
        <f t="shared" si="18"/>
        <v>290</v>
      </c>
      <c r="T143" s="351"/>
      <c r="U143" s="267">
        <f t="shared" si="19"/>
        <v>5</v>
      </c>
      <c r="V143" s="318">
        <f t="shared" si="20"/>
        <v>58</v>
      </c>
      <c r="W143" s="100"/>
      <c r="X143" s="100"/>
      <c r="Y143" s="100"/>
    </row>
    <row r="144" spans="1:25" ht="12.75">
      <c r="A144" s="355">
        <v>6</v>
      </c>
      <c r="B144" s="54" t="s">
        <v>21</v>
      </c>
      <c r="C144" s="82" t="s">
        <v>146</v>
      </c>
      <c r="D144" s="96">
        <v>1939</v>
      </c>
      <c r="E144" s="101" t="s">
        <v>14</v>
      </c>
      <c r="F144" s="101" t="s">
        <v>14</v>
      </c>
      <c r="G144" s="101">
        <v>40</v>
      </c>
      <c r="H144" s="44">
        <v>44</v>
      </c>
      <c r="I144" s="44">
        <v>60</v>
      </c>
      <c r="J144" s="101" t="s">
        <v>14</v>
      </c>
      <c r="K144" s="101" t="s">
        <v>14</v>
      </c>
      <c r="L144" s="44" t="s">
        <v>14</v>
      </c>
      <c r="M144" s="49">
        <v>100</v>
      </c>
      <c r="N144" s="146" t="s">
        <v>14</v>
      </c>
      <c r="O144" s="44">
        <v>44</v>
      </c>
      <c r="P144" s="198"/>
      <c r="Q144" s="198"/>
      <c r="R144" s="198"/>
      <c r="S144" s="345">
        <f t="shared" si="18"/>
        <v>288</v>
      </c>
      <c r="T144" s="351"/>
      <c r="U144" s="267">
        <f t="shared" si="19"/>
        <v>5</v>
      </c>
      <c r="V144" s="318">
        <f t="shared" si="20"/>
        <v>57.6</v>
      </c>
      <c r="W144" s="100"/>
      <c r="X144" s="100"/>
      <c r="Y144" s="100"/>
    </row>
    <row r="145" spans="1:25" ht="12.75">
      <c r="A145" s="355">
        <v>7</v>
      </c>
      <c r="B145" s="54" t="s">
        <v>22</v>
      </c>
      <c r="C145" s="133" t="s">
        <v>148</v>
      </c>
      <c r="D145" s="164">
        <v>1936</v>
      </c>
      <c r="E145" s="165" t="s">
        <v>14</v>
      </c>
      <c r="F145" s="165" t="s">
        <v>14</v>
      </c>
      <c r="G145" s="165">
        <v>80</v>
      </c>
      <c r="H145" s="98">
        <v>88</v>
      </c>
      <c r="I145" s="98" t="s">
        <v>14</v>
      </c>
      <c r="J145" s="165" t="s">
        <v>14</v>
      </c>
      <c r="K145" s="165">
        <v>66</v>
      </c>
      <c r="L145" s="98" t="s">
        <v>14</v>
      </c>
      <c r="M145" s="171" t="s">
        <v>14</v>
      </c>
      <c r="N145" s="170" t="s">
        <v>14</v>
      </c>
      <c r="O145" s="98" t="s">
        <v>14</v>
      </c>
      <c r="P145" s="210"/>
      <c r="Q145" s="210"/>
      <c r="R145" s="210"/>
      <c r="S145" s="345">
        <f t="shared" si="18"/>
        <v>234</v>
      </c>
      <c r="T145" s="351"/>
      <c r="U145" s="267">
        <f t="shared" si="19"/>
        <v>3</v>
      </c>
      <c r="V145" s="318">
        <f t="shared" si="20"/>
        <v>78</v>
      </c>
      <c r="W145" s="100"/>
      <c r="X145" s="100"/>
      <c r="Y145" s="100"/>
    </row>
    <row r="146" spans="1:25" ht="12.75">
      <c r="A146" s="355">
        <v>8</v>
      </c>
      <c r="B146" s="54" t="s">
        <v>23</v>
      </c>
      <c r="C146" s="133" t="s">
        <v>149</v>
      </c>
      <c r="D146" s="164">
        <v>1937</v>
      </c>
      <c r="E146" s="165" t="s">
        <v>14</v>
      </c>
      <c r="F146" s="165" t="s">
        <v>14</v>
      </c>
      <c r="G146" s="165">
        <v>60</v>
      </c>
      <c r="H146" s="98" t="s">
        <v>14</v>
      </c>
      <c r="I146" s="98">
        <v>100</v>
      </c>
      <c r="J146" s="165" t="s">
        <v>14</v>
      </c>
      <c r="K146" s="165">
        <v>44</v>
      </c>
      <c r="L146" s="98" t="s">
        <v>14</v>
      </c>
      <c r="M146" s="171" t="s">
        <v>14</v>
      </c>
      <c r="N146" s="170" t="s">
        <v>14</v>
      </c>
      <c r="O146" s="98" t="s">
        <v>14</v>
      </c>
      <c r="P146" s="210"/>
      <c r="Q146" s="210"/>
      <c r="R146" s="210"/>
      <c r="S146" s="345">
        <f t="shared" si="18"/>
        <v>204</v>
      </c>
      <c r="T146" s="351"/>
      <c r="U146" s="267">
        <f t="shared" si="19"/>
        <v>3</v>
      </c>
      <c r="V146" s="318">
        <f t="shared" si="20"/>
        <v>68</v>
      </c>
      <c r="W146" s="100"/>
      <c r="X146" s="100"/>
      <c r="Y146" s="100"/>
    </row>
    <row r="147" spans="1:25" ht="12.75">
      <c r="A147" s="355">
        <v>9</v>
      </c>
      <c r="B147" s="54" t="s">
        <v>32</v>
      </c>
      <c r="C147" s="133" t="s">
        <v>74</v>
      </c>
      <c r="D147" s="164">
        <v>1939</v>
      </c>
      <c r="E147" s="165">
        <v>40</v>
      </c>
      <c r="F147" s="165" t="s">
        <v>14</v>
      </c>
      <c r="G147" s="165" t="s">
        <v>14</v>
      </c>
      <c r="H147" s="98" t="s">
        <v>14</v>
      </c>
      <c r="I147" s="98">
        <v>80</v>
      </c>
      <c r="J147" s="165" t="s">
        <v>14</v>
      </c>
      <c r="K147" s="165">
        <v>66</v>
      </c>
      <c r="L147" s="98" t="s">
        <v>14</v>
      </c>
      <c r="M147" s="171" t="s">
        <v>14</v>
      </c>
      <c r="N147" s="170" t="s">
        <v>14</v>
      </c>
      <c r="O147" s="98" t="s">
        <v>14</v>
      </c>
      <c r="P147" s="210"/>
      <c r="Q147" s="210"/>
      <c r="R147" s="210"/>
      <c r="S147" s="345">
        <f t="shared" si="18"/>
        <v>186</v>
      </c>
      <c r="T147" s="351"/>
      <c r="U147" s="267">
        <f t="shared" si="19"/>
        <v>3</v>
      </c>
      <c r="V147" s="318">
        <f t="shared" si="20"/>
        <v>62</v>
      </c>
      <c r="W147" s="100"/>
      <c r="X147" s="100"/>
      <c r="Y147" s="100"/>
    </row>
    <row r="148" spans="1:25" ht="12.75">
      <c r="A148" s="355">
        <v>10</v>
      </c>
      <c r="B148" s="54" t="s">
        <v>32</v>
      </c>
      <c r="C148" s="133" t="s">
        <v>122</v>
      </c>
      <c r="D148" s="164">
        <v>1935</v>
      </c>
      <c r="E148" s="165" t="s">
        <v>14</v>
      </c>
      <c r="F148" s="165">
        <v>80</v>
      </c>
      <c r="G148" s="165" t="s">
        <v>14</v>
      </c>
      <c r="H148" s="98">
        <v>66</v>
      </c>
      <c r="I148" s="98" t="s">
        <v>14</v>
      </c>
      <c r="J148" s="165" t="s">
        <v>14</v>
      </c>
      <c r="K148" s="165" t="s">
        <v>14</v>
      </c>
      <c r="L148" s="98">
        <v>40</v>
      </c>
      <c r="M148" s="171" t="s">
        <v>14</v>
      </c>
      <c r="N148" s="170" t="s">
        <v>14</v>
      </c>
      <c r="O148" s="98" t="s">
        <v>14</v>
      </c>
      <c r="P148" s="210"/>
      <c r="Q148" s="210"/>
      <c r="R148" s="210"/>
      <c r="S148" s="345">
        <f t="shared" si="18"/>
        <v>186</v>
      </c>
      <c r="T148" s="351"/>
      <c r="U148" s="267">
        <f t="shared" si="19"/>
        <v>3</v>
      </c>
      <c r="V148" s="318">
        <f t="shared" si="20"/>
        <v>62</v>
      </c>
      <c r="W148" s="100"/>
      <c r="X148" s="100"/>
      <c r="Y148" s="100"/>
    </row>
    <row r="149" spans="1:25" ht="12.75">
      <c r="A149" s="355">
        <v>11</v>
      </c>
      <c r="B149" s="163" t="s">
        <v>28</v>
      </c>
      <c r="C149" s="133" t="s">
        <v>13</v>
      </c>
      <c r="D149" s="164">
        <v>1935</v>
      </c>
      <c r="E149" s="165">
        <v>80</v>
      </c>
      <c r="F149" s="165" t="s">
        <v>14</v>
      </c>
      <c r="G149" s="165" t="s">
        <v>14</v>
      </c>
      <c r="H149" s="98" t="s">
        <v>14</v>
      </c>
      <c r="I149" s="98" t="s">
        <v>14</v>
      </c>
      <c r="J149" s="165" t="s">
        <v>14</v>
      </c>
      <c r="K149" s="165" t="s">
        <v>14</v>
      </c>
      <c r="L149" s="98">
        <v>80</v>
      </c>
      <c r="M149" s="171" t="s">
        <v>14</v>
      </c>
      <c r="N149" s="170" t="s">
        <v>14</v>
      </c>
      <c r="O149" s="98" t="s">
        <v>14</v>
      </c>
      <c r="P149" s="210"/>
      <c r="Q149" s="210"/>
      <c r="R149" s="210"/>
      <c r="S149" s="345">
        <f t="shared" si="18"/>
        <v>160</v>
      </c>
      <c r="T149" s="351"/>
      <c r="U149" s="267">
        <f t="shared" si="19"/>
        <v>2</v>
      </c>
      <c r="V149" s="318">
        <f t="shared" si="20"/>
        <v>80</v>
      </c>
      <c r="W149" s="100"/>
      <c r="X149" s="100"/>
      <c r="Y149" s="100"/>
    </row>
    <row r="150" spans="1:25" ht="12.75">
      <c r="A150" s="355">
        <v>12</v>
      </c>
      <c r="B150" s="163" t="s">
        <v>29</v>
      </c>
      <c r="C150" s="133" t="s">
        <v>153</v>
      </c>
      <c r="D150" s="164">
        <v>1937</v>
      </c>
      <c r="E150" s="165" t="s">
        <v>14</v>
      </c>
      <c r="F150" s="165" t="s">
        <v>14</v>
      </c>
      <c r="G150" s="165" t="s">
        <v>14</v>
      </c>
      <c r="H150" s="98" t="s">
        <v>14</v>
      </c>
      <c r="I150" s="98" t="s">
        <v>14</v>
      </c>
      <c r="J150" s="165" t="s">
        <v>14</v>
      </c>
      <c r="K150" s="165">
        <v>110</v>
      </c>
      <c r="L150" s="98" t="s">
        <v>14</v>
      </c>
      <c r="M150" s="171" t="s">
        <v>14</v>
      </c>
      <c r="N150" s="170" t="s">
        <v>14</v>
      </c>
      <c r="O150" s="98" t="s">
        <v>14</v>
      </c>
      <c r="P150" s="210"/>
      <c r="Q150" s="210"/>
      <c r="R150" s="210"/>
      <c r="S150" s="345">
        <f t="shared" si="18"/>
        <v>110</v>
      </c>
      <c r="T150" s="351"/>
      <c r="U150" s="267">
        <f t="shared" si="19"/>
        <v>1</v>
      </c>
      <c r="V150" s="318">
        <f t="shared" si="20"/>
        <v>110</v>
      </c>
      <c r="W150" s="100"/>
      <c r="X150" s="100"/>
      <c r="Y150" s="100"/>
    </row>
    <row r="151" spans="1:25" ht="12.75">
      <c r="A151" s="355">
        <v>13</v>
      </c>
      <c r="B151" s="163" t="s">
        <v>30</v>
      </c>
      <c r="C151" s="133" t="s">
        <v>162</v>
      </c>
      <c r="D151" s="164">
        <v>1938</v>
      </c>
      <c r="E151" s="165" t="s">
        <v>14</v>
      </c>
      <c r="F151" s="165" t="s">
        <v>14</v>
      </c>
      <c r="G151" s="165" t="s">
        <v>14</v>
      </c>
      <c r="H151" s="98">
        <v>88</v>
      </c>
      <c r="I151" s="181" t="s">
        <v>14</v>
      </c>
      <c r="J151" s="165" t="s">
        <v>14</v>
      </c>
      <c r="K151" s="165" t="s">
        <v>14</v>
      </c>
      <c r="L151" s="98" t="s">
        <v>14</v>
      </c>
      <c r="M151" s="181" t="s">
        <v>14</v>
      </c>
      <c r="N151" s="170" t="s">
        <v>14</v>
      </c>
      <c r="O151" s="98" t="s">
        <v>14</v>
      </c>
      <c r="P151" s="98"/>
      <c r="Q151" s="210"/>
      <c r="R151" s="98"/>
      <c r="S151" s="345">
        <f t="shared" si="18"/>
        <v>88</v>
      </c>
      <c r="T151" s="351"/>
      <c r="U151" s="267">
        <f t="shared" si="19"/>
        <v>1</v>
      </c>
      <c r="V151" s="318">
        <f t="shared" si="20"/>
        <v>88</v>
      </c>
      <c r="W151" s="100"/>
      <c r="X151" s="100"/>
      <c r="Y151" s="100"/>
    </row>
    <row r="152" spans="1:22" ht="13.5" thickBot="1">
      <c r="A152" s="355">
        <v>14</v>
      </c>
      <c r="B152" s="57" t="s">
        <v>26</v>
      </c>
      <c r="C152" s="81" t="s">
        <v>147</v>
      </c>
      <c r="D152" s="92">
        <v>1937</v>
      </c>
      <c r="E152" s="47" t="s">
        <v>14</v>
      </c>
      <c r="F152" s="46" t="s">
        <v>14</v>
      </c>
      <c r="G152" s="46">
        <v>60</v>
      </c>
      <c r="H152" s="46" t="s">
        <v>14</v>
      </c>
      <c r="I152" s="46" t="s">
        <v>14</v>
      </c>
      <c r="J152" s="46" t="s">
        <v>14</v>
      </c>
      <c r="K152" s="46" t="s">
        <v>14</v>
      </c>
      <c r="L152" s="46" t="s">
        <v>14</v>
      </c>
      <c r="M152" s="103" t="s">
        <v>14</v>
      </c>
      <c r="N152" s="46" t="s">
        <v>14</v>
      </c>
      <c r="O152" s="46" t="s">
        <v>14</v>
      </c>
      <c r="P152" s="200"/>
      <c r="Q152" s="200"/>
      <c r="R152" s="200"/>
      <c r="S152" s="340">
        <f t="shared" si="18"/>
        <v>60</v>
      </c>
      <c r="T152" s="347"/>
      <c r="U152" s="266">
        <f t="shared" si="19"/>
        <v>1</v>
      </c>
      <c r="V152" s="317">
        <f t="shared" si="20"/>
        <v>60</v>
      </c>
    </row>
    <row r="153" spans="5:18" ht="13.5" thickBot="1"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</row>
    <row r="154" spans="2:22" ht="13.5" thickBot="1">
      <c r="B154" s="50" t="s">
        <v>0</v>
      </c>
      <c r="C154" s="86" t="s">
        <v>47</v>
      </c>
      <c r="D154" s="85" t="s">
        <v>40</v>
      </c>
      <c r="E154" s="5">
        <v>1</v>
      </c>
      <c r="F154" s="6">
        <v>2</v>
      </c>
      <c r="G154" s="6">
        <v>3</v>
      </c>
      <c r="H154" s="6">
        <v>4</v>
      </c>
      <c r="I154" s="6">
        <v>5</v>
      </c>
      <c r="J154" s="6">
        <v>6</v>
      </c>
      <c r="K154" s="6">
        <v>7</v>
      </c>
      <c r="L154" s="38">
        <v>8</v>
      </c>
      <c r="M154" s="6">
        <v>9</v>
      </c>
      <c r="N154" s="6">
        <v>10</v>
      </c>
      <c r="O154" s="6">
        <v>11</v>
      </c>
      <c r="P154" s="6">
        <v>12</v>
      </c>
      <c r="Q154" s="6">
        <v>13</v>
      </c>
      <c r="R154" s="6">
        <v>14</v>
      </c>
      <c r="S154" s="50" t="s">
        <v>39</v>
      </c>
      <c r="T154" s="348"/>
      <c r="U154" s="258" t="s">
        <v>303</v>
      </c>
      <c r="V154" s="259" t="s">
        <v>304</v>
      </c>
    </row>
    <row r="155" spans="1:22" ht="12.75">
      <c r="A155" s="355">
        <v>1</v>
      </c>
      <c r="B155" s="89" t="s">
        <v>15</v>
      </c>
      <c r="C155" s="80" t="s">
        <v>69</v>
      </c>
      <c r="D155" s="90">
        <v>1932</v>
      </c>
      <c r="E155" s="290">
        <v>80</v>
      </c>
      <c r="F155" s="127" t="s">
        <v>14</v>
      </c>
      <c r="G155" s="127">
        <v>100</v>
      </c>
      <c r="H155" s="127">
        <v>110</v>
      </c>
      <c r="I155" s="127">
        <v>100</v>
      </c>
      <c r="J155" s="127" t="s">
        <v>14</v>
      </c>
      <c r="K155" s="127">
        <v>110</v>
      </c>
      <c r="L155" s="127">
        <v>100</v>
      </c>
      <c r="M155" s="128" t="s">
        <v>14</v>
      </c>
      <c r="N155" s="127">
        <v>100</v>
      </c>
      <c r="O155" s="128">
        <v>88</v>
      </c>
      <c r="P155" s="129"/>
      <c r="Q155" s="127"/>
      <c r="R155" s="127"/>
      <c r="S155" s="341">
        <f>SUM(E155:R155)-E155</f>
        <v>708</v>
      </c>
      <c r="T155" s="347"/>
      <c r="U155" s="265">
        <f aca="true" t="shared" si="21" ref="U155:U161">COUNTIF(E155:R155,"&gt;1")</f>
        <v>8</v>
      </c>
      <c r="V155" s="316">
        <f>S155/7</f>
        <v>101.14285714285714</v>
      </c>
    </row>
    <row r="156" spans="1:22" ht="12.75">
      <c r="A156" s="355">
        <v>2</v>
      </c>
      <c r="B156" s="54" t="s">
        <v>16</v>
      </c>
      <c r="C156" s="133" t="s">
        <v>125</v>
      </c>
      <c r="D156" s="96">
        <v>1930</v>
      </c>
      <c r="E156" s="101">
        <v>60</v>
      </c>
      <c r="F156" s="101" t="s">
        <v>14</v>
      </c>
      <c r="G156" s="101">
        <v>80</v>
      </c>
      <c r="H156" s="101" t="s">
        <v>14</v>
      </c>
      <c r="I156" s="101" t="s">
        <v>14</v>
      </c>
      <c r="J156" s="101" t="s">
        <v>14</v>
      </c>
      <c r="K156" s="101">
        <v>88</v>
      </c>
      <c r="L156" s="101" t="s">
        <v>14</v>
      </c>
      <c r="M156" s="49">
        <v>100</v>
      </c>
      <c r="N156" s="101" t="s">
        <v>14</v>
      </c>
      <c r="O156" s="49">
        <v>66</v>
      </c>
      <c r="P156" s="130"/>
      <c r="Q156" s="101"/>
      <c r="R156" s="101"/>
      <c r="S156" s="342">
        <f aca="true" t="shared" si="22" ref="S156:S161">SUM(E156:R156)</f>
        <v>394</v>
      </c>
      <c r="T156" s="347"/>
      <c r="U156" s="267">
        <f t="shared" si="21"/>
        <v>5</v>
      </c>
      <c r="V156" s="318">
        <f aca="true" t="shared" si="23" ref="V156:V161">S156/U156</f>
        <v>78.8</v>
      </c>
    </row>
    <row r="157" spans="1:22" ht="12.75">
      <c r="A157" s="355">
        <v>3</v>
      </c>
      <c r="B157" s="54" t="s">
        <v>20</v>
      </c>
      <c r="C157" s="133" t="s">
        <v>124</v>
      </c>
      <c r="D157" s="164">
        <v>1932</v>
      </c>
      <c r="E157" s="165" t="s">
        <v>14</v>
      </c>
      <c r="F157" s="165">
        <v>80</v>
      </c>
      <c r="G157" s="165" t="s">
        <v>14</v>
      </c>
      <c r="H157" s="165">
        <v>88</v>
      </c>
      <c r="I157" s="165">
        <v>80</v>
      </c>
      <c r="J157" s="165" t="s">
        <v>14</v>
      </c>
      <c r="K157" s="165" t="s">
        <v>14</v>
      </c>
      <c r="L157" s="165">
        <v>60</v>
      </c>
      <c r="M157" s="171" t="s">
        <v>14</v>
      </c>
      <c r="N157" s="165">
        <v>80</v>
      </c>
      <c r="O157" s="171" t="s">
        <v>14</v>
      </c>
      <c r="P157" s="134"/>
      <c r="Q157" s="165"/>
      <c r="R157" s="165"/>
      <c r="S157" s="342">
        <f t="shared" si="22"/>
        <v>388</v>
      </c>
      <c r="T157" s="347"/>
      <c r="U157" s="267">
        <f t="shared" si="21"/>
        <v>5</v>
      </c>
      <c r="V157" s="318">
        <f t="shared" si="23"/>
        <v>77.6</v>
      </c>
    </row>
    <row r="158" spans="1:22" ht="12.75">
      <c r="A158" s="355">
        <v>4</v>
      </c>
      <c r="B158" s="163" t="s">
        <v>17</v>
      </c>
      <c r="C158" s="133" t="s">
        <v>126</v>
      </c>
      <c r="D158" s="164">
        <v>1932</v>
      </c>
      <c r="E158" s="165">
        <v>100</v>
      </c>
      <c r="F158" s="165">
        <v>100</v>
      </c>
      <c r="G158" s="165" t="s">
        <v>14</v>
      </c>
      <c r="H158" s="165" t="s">
        <v>14</v>
      </c>
      <c r="I158" s="165" t="s">
        <v>14</v>
      </c>
      <c r="J158" s="165" t="s">
        <v>14</v>
      </c>
      <c r="K158" s="165" t="s">
        <v>14</v>
      </c>
      <c r="L158" s="165" t="s">
        <v>14</v>
      </c>
      <c r="M158" s="171" t="s">
        <v>14</v>
      </c>
      <c r="N158" s="165" t="s">
        <v>14</v>
      </c>
      <c r="O158" s="171">
        <v>110</v>
      </c>
      <c r="P158" s="134"/>
      <c r="Q158" s="165"/>
      <c r="R158" s="165"/>
      <c r="S158" s="342">
        <f t="shared" si="22"/>
        <v>310</v>
      </c>
      <c r="T158" s="347"/>
      <c r="U158" s="267">
        <f t="shared" si="21"/>
        <v>3</v>
      </c>
      <c r="V158" s="318">
        <f t="shared" si="23"/>
        <v>103.33333333333333</v>
      </c>
    </row>
    <row r="159" spans="1:22" ht="12.75">
      <c r="A159" s="355">
        <v>5</v>
      </c>
      <c r="B159" s="163" t="s">
        <v>18</v>
      </c>
      <c r="C159" s="133" t="s">
        <v>206</v>
      </c>
      <c r="D159" s="164">
        <v>1929</v>
      </c>
      <c r="E159" s="165" t="s">
        <v>14</v>
      </c>
      <c r="F159" s="165" t="s">
        <v>14</v>
      </c>
      <c r="G159" s="98" t="s">
        <v>14</v>
      </c>
      <c r="H159" s="98" t="s">
        <v>14</v>
      </c>
      <c r="I159" s="98" t="s">
        <v>14</v>
      </c>
      <c r="J159" s="98" t="s">
        <v>14</v>
      </c>
      <c r="K159" s="98" t="s">
        <v>14</v>
      </c>
      <c r="L159" s="165">
        <v>80</v>
      </c>
      <c r="M159" s="171" t="s">
        <v>14</v>
      </c>
      <c r="N159" s="165" t="s">
        <v>14</v>
      </c>
      <c r="O159" s="171">
        <v>66</v>
      </c>
      <c r="P159" s="134"/>
      <c r="Q159" s="165"/>
      <c r="R159" s="165"/>
      <c r="S159" s="342">
        <f t="shared" si="22"/>
        <v>146</v>
      </c>
      <c r="T159" s="347"/>
      <c r="U159" s="267">
        <f t="shared" si="21"/>
        <v>2</v>
      </c>
      <c r="V159" s="318">
        <f t="shared" si="23"/>
        <v>73</v>
      </c>
    </row>
    <row r="160" spans="1:22" ht="12.75">
      <c r="A160" s="355">
        <v>6</v>
      </c>
      <c r="B160" s="163" t="s">
        <v>154</v>
      </c>
      <c r="C160" s="133" t="s">
        <v>207</v>
      </c>
      <c r="D160" s="164">
        <v>1925</v>
      </c>
      <c r="E160" s="165" t="s">
        <v>14</v>
      </c>
      <c r="F160" s="165" t="s">
        <v>14</v>
      </c>
      <c r="G160" s="98" t="s">
        <v>14</v>
      </c>
      <c r="H160" s="98" t="s">
        <v>14</v>
      </c>
      <c r="I160" s="98" t="s">
        <v>14</v>
      </c>
      <c r="J160" s="98" t="s">
        <v>14</v>
      </c>
      <c r="K160" s="98" t="s">
        <v>14</v>
      </c>
      <c r="L160" s="165">
        <v>60</v>
      </c>
      <c r="M160" s="171" t="s">
        <v>14</v>
      </c>
      <c r="N160" s="165" t="s">
        <v>14</v>
      </c>
      <c r="O160" s="171" t="s">
        <v>14</v>
      </c>
      <c r="P160" s="134"/>
      <c r="Q160" s="165"/>
      <c r="R160" s="165"/>
      <c r="S160" s="342">
        <f t="shared" si="22"/>
        <v>60</v>
      </c>
      <c r="T160" s="347"/>
      <c r="U160" s="267">
        <f t="shared" si="21"/>
        <v>1</v>
      </c>
      <c r="V160" s="318">
        <f t="shared" si="23"/>
        <v>60</v>
      </c>
    </row>
    <row r="161" spans="1:22" ht="13.5" thickBot="1">
      <c r="A161" s="355">
        <v>7</v>
      </c>
      <c r="B161" s="57" t="s">
        <v>154</v>
      </c>
      <c r="C161" s="81" t="s">
        <v>123</v>
      </c>
      <c r="D161" s="92">
        <v>1927</v>
      </c>
      <c r="E161" s="47" t="s">
        <v>14</v>
      </c>
      <c r="F161" s="47">
        <v>60</v>
      </c>
      <c r="G161" s="47" t="s">
        <v>14</v>
      </c>
      <c r="H161" s="47" t="s">
        <v>14</v>
      </c>
      <c r="I161" s="47" t="s">
        <v>14</v>
      </c>
      <c r="J161" s="47" t="s">
        <v>14</v>
      </c>
      <c r="K161" s="47" t="s">
        <v>14</v>
      </c>
      <c r="L161" s="47" t="s">
        <v>14</v>
      </c>
      <c r="M161" s="103" t="s">
        <v>14</v>
      </c>
      <c r="N161" s="47" t="s">
        <v>14</v>
      </c>
      <c r="O161" s="103" t="s">
        <v>14</v>
      </c>
      <c r="P161" s="132"/>
      <c r="Q161" s="47"/>
      <c r="R161" s="47"/>
      <c r="S161" s="340">
        <f t="shared" si="22"/>
        <v>60</v>
      </c>
      <c r="T161" s="347"/>
      <c r="U161" s="266">
        <f t="shared" si="21"/>
        <v>1</v>
      </c>
      <c r="V161" s="317">
        <f t="shared" si="23"/>
        <v>60</v>
      </c>
    </row>
    <row r="162" ht="13.5" thickBot="1"/>
    <row r="163" spans="2:22" ht="13.5" thickBot="1">
      <c r="B163" s="50" t="s">
        <v>0</v>
      </c>
      <c r="C163" s="86" t="s">
        <v>244</v>
      </c>
      <c r="D163" s="84" t="s">
        <v>40</v>
      </c>
      <c r="E163" s="137">
        <v>1</v>
      </c>
      <c r="F163" s="6">
        <v>2</v>
      </c>
      <c r="G163" s="6">
        <v>3</v>
      </c>
      <c r="H163" s="6">
        <v>4</v>
      </c>
      <c r="I163" s="6">
        <v>5</v>
      </c>
      <c r="J163" s="6">
        <v>6</v>
      </c>
      <c r="K163" s="6">
        <v>7</v>
      </c>
      <c r="L163" s="38">
        <v>8</v>
      </c>
      <c r="M163" s="6">
        <v>9</v>
      </c>
      <c r="N163" s="6">
        <v>10</v>
      </c>
      <c r="O163" s="6">
        <v>11</v>
      </c>
      <c r="P163" s="6">
        <v>12</v>
      </c>
      <c r="Q163" s="6">
        <v>13</v>
      </c>
      <c r="R163" s="6">
        <v>14</v>
      </c>
      <c r="S163" s="50" t="s">
        <v>39</v>
      </c>
      <c r="T163" s="352"/>
      <c r="U163" s="258" t="s">
        <v>303</v>
      </c>
      <c r="V163" s="259" t="s">
        <v>304</v>
      </c>
    </row>
    <row r="164" spans="1:22" ht="12.75">
      <c r="A164" s="355">
        <v>1</v>
      </c>
      <c r="B164" s="89" t="s">
        <v>245</v>
      </c>
      <c r="C164" s="138" t="s">
        <v>250</v>
      </c>
      <c r="D164" s="91">
        <v>1965</v>
      </c>
      <c r="E164" s="180">
        <v>80</v>
      </c>
      <c r="F164" s="159" t="s">
        <v>14</v>
      </c>
      <c r="G164" s="43" t="s">
        <v>14</v>
      </c>
      <c r="H164" s="43" t="s">
        <v>14</v>
      </c>
      <c r="I164" s="43" t="s">
        <v>14</v>
      </c>
      <c r="J164" s="43" t="s">
        <v>14</v>
      </c>
      <c r="K164" s="159" t="s">
        <v>14</v>
      </c>
      <c r="L164" s="159" t="s">
        <v>14</v>
      </c>
      <c r="M164" s="159" t="s">
        <v>14</v>
      </c>
      <c r="N164" s="159" t="s">
        <v>14</v>
      </c>
      <c r="O164" s="197">
        <v>110</v>
      </c>
      <c r="P164" s="197"/>
      <c r="Q164" s="197"/>
      <c r="R164" s="197"/>
      <c r="S164" s="339">
        <f aca="true" t="shared" si="24" ref="S164:S170">SUM(E164:R164)</f>
        <v>190</v>
      </c>
      <c r="T164" s="347"/>
      <c r="U164" s="265">
        <f aca="true" t="shared" si="25" ref="U164:U170">COUNTIF(E164:R164,"&gt;1")</f>
        <v>2</v>
      </c>
      <c r="V164" s="316">
        <f aca="true" t="shared" si="26" ref="V164:V170">S164/U164</f>
        <v>95</v>
      </c>
    </row>
    <row r="165" spans="1:22" ht="12.75">
      <c r="A165" s="355">
        <v>2</v>
      </c>
      <c r="B165" s="54" t="s">
        <v>245</v>
      </c>
      <c r="C165" s="139" t="s">
        <v>252</v>
      </c>
      <c r="D165" s="96">
        <v>1971</v>
      </c>
      <c r="E165" s="101">
        <v>60</v>
      </c>
      <c r="F165" s="151" t="s">
        <v>14</v>
      </c>
      <c r="G165" s="45" t="s">
        <v>14</v>
      </c>
      <c r="H165" s="45" t="s">
        <v>14</v>
      </c>
      <c r="I165" s="45" t="s">
        <v>14</v>
      </c>
      <c r="J165" s="45" t="s">
        <v>14</v>
      </c>
      <c r="K165" s="161" t="s">
        <v>14</v>
      </c>
      <c r="L165" s="161" t="s">
        <v>14</v>
      </c>
      <c r="M165" s="161" t="s">
        <v>14</v>
      </c>
      <c r="N165" s="161" t="s">
        <v>14</v>
      </c>
      <c r="O165" s="204">
        <v>88</v>
      </c>
      <c r="P165" s="204"/>
      <c r="Q165" s="204"/>
      <c r="R165" s="204"/>
      <c r="S165" s="342">
        <f t="shared" si="24"/>
        <v>148</v>
      </c>
      <c r="T165" s="347"/>
      <c r="U165" s="267">
        <f t="shared" si="25"/>
        <v>2</v>
      </c>
      <c r="V165" s="318">
        <f t="shared" si="26"/>
        <v>74</v>
      </c>
    </row>
    <row r="166" spans="1:22" ht="12.75">
      <c r="A166" s="355">
        <v>3</v>
      </c>
      <c r="B166" s="54" t="s">
        <v>248</v>
      </c>
      <c r="C166" s="354" t="s">
        <v>246</v>
      </c>
      <c r="D166" s="96">
        <v>1956</v>
      </c>
      <c r="E166" s="101">
        <v>100</v>
      </c>
      <c r="F166" s="161" t="s">
        <v>14</v>
      </c>
      <c r="G166" s="45" t="s">
        <v>14</v>
      </c>
      <c r="H166" s="45" t="s">
        <v>14</v>
      </c>
      <c r="I166" s="45" t="s">
        <v>14</v>
      </c>
      <c r="J166" s="45" t="s">
        <v>14</v>
      </c>
      <c r="K166" s="161" t="s">
        <v>14</v>
      </c>
      <c r="L166" s="161" t="s">
        <v>14</v>
      </c>
      <c r="M166" s="161" t="s">
        <v>14</v>
      </c>
      <c r="N166" s="161" t="s">
        <v>14</v>
      </c>
      <c r="O166" s="161" t="s">
        <v>14</v>
      </c>
      <c r="P166" s="204"/>
      <c r="Q166" s="204"/>
      <c r="R166" s="204"/>
      <c r="S166" s="342">
        <f t="shared" si="24"/>
        <v>100</v>
      </c>
      <c r="T166" s="347"/>
      <c r="U166" s="272">
        <f t="shared" si="25"/>
        <v>1</v>
      </c>
      <c r="V166" s="318">
        <f t="shared" si="26"/>
        <v>100</v>
      </c>
    </row>
    <row r="167" spans="1:22" ht="12.75">
      <c r="A167" s="355">
        <v>4</v>
      </c>
      <c r="B167" s="54" t="s">
        <v>248</v>
      </c>
      <c r="C167" s="139" t="s">
        <v>247</v>
      </c>
      <c r="D167" s="96">
        <v>1973</v>
      </c>
      <c r="E167" s="101" t="s">
        <v>14</v>
      </c>
      <c r="F167" s="161" t="s">
        <v>14</v>
      </c>
      <c r="G167" s="45">
        <v>100</v>
      </c>
      <c r="H167" s="45" t="s">
        <v>14</v>
      </c>
      <c r="I167" s="45" t="s">
        <v>14</v>
      </c>
      <c r="J167" s="45" t="s">
        <v>14</v>
      </c>
      <c r="K167" s="161" t="s">
        <v>14</v>
      </c>
      <c r="L167" s="161" t="s">
        <v>14</v>
      </c>
      <c r="M167" s="161" t="s">
        <v>14</v>
      </c>
      <c r="N167" s="161" t="s">
        <v>14</v>
      </c>
      <c r="O167" s="161" t="s">
        <v>14</v>
      </c>
      <c r="P167" s="204"/>
      <c r="Q167" s="204"/>
      <c r="R167" s="204"/>
      <c r="S167" s="342">
        <f t="shared" si="24"/>
        <v>100</v>
      </c>
      <c r="T167" s="347"/>
      <c r="U167" s="272">
        <f t="shared" si="25"/>
        <v>1</v>
      </c>
      <c r="V167" s="318">
        <f t="shared" si="26"/>
        <v>100</v>
      </c>
    </row>
    <row r="168" spans="1:22" ht="12.75">
      <c r="A168" s="355">
        <v>5</v>
      </c>
      <c r="B168" s="54" t="s">
        <v>251</v>
      </c>
      <c r="C168" s="139" t="s">
        <v>249</v>
      </c>
      <c r="D168" s="96">
        <v>1971</v>
      </c>
      <c r="E168" s="101" t="s">
        <v>14</v>
      </c>
      <c r="F168" s="161" t="s">
        <v>14</v>
      </c>
      <c r="G168" s="45">
        <v>80</v>
      </c>
      <c r="H168" s="45" t="s">
        <v>14</v>
      </c>
      <c r="I168" s="45" t="s">
        <v>14</v>
      </c>
      <c r="J168" s="45" t="s">
        <v>14</v>
      </c>
      <c r="K168" s="161" t="s">
        <v>14</v>
      </c>
      <c r="L168" s="161" t="s">
        <v>14</v>
      </c>
      <c r="M168" s="161" t="s">
        <v>14</v>
      </c>
      <c r="N168" s="161" t="s">
        <v>14</v>
      </c>
      <c r="O168" s="161" t="s">
        <v>14</v>
      </c>
      <c r="P168" s="204"/>
      <c r="Q168" s="204"/>
      <c r="R168" s="204"/>
      <c r="S168" s="342">
        <f t="shared" si="24"/>
        <v>80</v>
      </c>
      <c r="T168" s="347"/>
      <c r="U168" s="267">
        <f t="shared" si="25"/>
        <v>1</v>
      </c>
      <c r="V168" s="318">
        <f t="shared" si="26"/>
        <v>80</v>
      </c>
    </row>
    <row r="169" spans="1:22" ht="12.75">
      <c r="A169" s="355">
        <v>6</v>
      </c>
      <c r="B169" s="163"/>
      <c r="C169" s="166" t="s">
        <v>330</v>
      </c>
      <c r="D169" s="164"/>
      <c r="E169" s="165" t="s">
        <v>14</v>
      </c>
      <c r="F169" s="151" t="s">
        <v>14</v>
      </c>
      <c r="G169" s="45" t="s">
        <v>14</v>
      </c>
      <c r="H169" s="45" t="s">
        <v>14</v>
      </c>
      <c r="I169" s="45" t="s">
        <v>14</v>
      </c>
      <c r="J169" s="45" t="s">
        <v>14</v>
      </c>
      <c r="K169" s="161" t="s">
        <v>14</v>
      </c>
      <c r="L169" s="161" t="s">
        <v>14</v>
      </c>
      <c r="M169" s="161" t="s">
        <v>14</v>
      </c>
      <c r="N169" s="161" t="s">
        <v>14</v>
      </c>
      <c r="O169" s="199">
        <v>66</v>
      </c>
      <c r="P169" s="199"/>
      <c r="Q169" s="199"/>
      <c r="R169" s="199"/>
      <c r="S169" s="342">
        <f t="shared" si="24"/>
        <v>66</v>
      </c>
      <c r="T169" s="347"/>
      <c r="U169" s="267">
        <f t="shared" si="25"/>
        <v>1</v>
      </c>
      <c r="V169" s="318">
        <f t="shared" si="26"/>
        <v>66</v>
      </c>
    </row>
    <row r="170" spans="1:22" ht="13.5" thickBot="1">
      <c r="A170" s="355">
        <v>7</v>
      </c>
      <c r="B170" s="57" t="s">
        <v>251</v>
      </c>
      <c r="C170" s="140" t="s">
        <v>253</v>
      </c>
      <c r="D170" s="92">
        <v>1937</v>
      </c>
      <c r="E170" s="47">
        <v>60</v>
      </c>
      <c r="F170" s="46" t="s">
        <v>14</v>
      </c>
      <c r="G170" s="46" t="s">
        <v>14</v>
      </c>
      <c r="H170" s="46" t="s">
        <v>14</v>
      </c>
      <c r="I170" s="46" t="s">
        <v>14</v>
      </c>
      <c r="J170" s="46" t="s">
        <v>14</v>
      </c>
      <c r="K170" s="46" t="s">
        <v>14</v>
      </c>
      <c r="L170" s="46" t="s">
        <v>14</v>
      </c>
      <c r="M170" s="46" t="s">
        <v>14</v>
      </c>
      <c r="N170" s="46" t="s">
        <v>14</v>
      </c>
      <c r="O170" s="46" t="s">
        <v>14</v>
      </c>
      <c r="P170" s="200"/>
      <c r="Q170" s="200"/>
      <c r="R170" s="200"/>
      <c r="S170" s="340">
        <f t="shared" si="24"/>
        <v>60</v>
      </c>
      <c r="T170" s="347"/>
      <c r="U170" s="273">
        <f t="shared" si="25"/>
        <v>1</v>
      </c>
      <c r="V170" s="317">
        <f t="shared" si="26"/>
        <v>60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ignoredErrors>
    <ignoredError sqref="S12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2:V114"/>
  <sheetViews>
    <sheetView showGridLines="0" zoomScalePageLayoutView="0" workbookViewId="0" topLeftCell="A1">
      <selection activeCell="A1" sqref="A1"/>
    </sheetView>
  </sheetViews>
  <sheetFormatPr defaultColWidth="11.375" defaultRowHeight="12.75"/>
  <cols>
    <col min="1" max="1" width="2.875" style="299" customWidth="1"/>
    <col min="2" max="2" width="8.625" style="0" customWidth="1"/>
    <col min="3" max="3" width="21.25390625" style="7" customWidth="1"/>
    <col min="4" max="4" width="6.875" style="7" customWidth="1"/>
    <col min="5" max="12" width="4.625" style="4" customWidth="1"/>
    <col min="13" max="13" width="5.25390625" style="4" customWidth="1"/>
    <col min="14" max="14" width="4.125" style="4" customWidth="1"/>
    <col min="15" max="15" width="4.25390625" style="4" customWidth="1"/>
    <col min="16" max="18" width="4.625" style="4" customWidth="1"/>
    <col min="19" max="19" width="6.75390625" style="0" customWidth="1"/>
    <col min="20" max="20" width="1.25" style="0" customWidth="1"/>
    <col min="21" max="21" width="13.25390625" style="0" bestFit="1" customWidth="1"/>
    <col min="22" max="22" width="18.125" style="0" bestFit="1" customWidth="1"/>
  </cols>
  <sheetData>
    <row r="1" ht="13.5" thickBot="1"/>
    <row r="2" spans="3:15" ht="12.75">
      <c r="C2" s="24" t="s">
        <v>77</v>
      </c>
      <c r="D2" s="25">
        <v>1</v>
      </c>
      <c r="E2" s="26" t="s">
        <v>59</v>
      </c>
      <c r="F2" s="27"/>
      <c r="G2" s="27"/>
      <c r="H2" s="27"/>
      <c r="I2" s="27"/>
      <c r="J2" s="27"/>
      <c r="K2" s="27"/>
      <c r="L2" s="27"/>
      <c r="M2" s="27"/>
      <c r="N2" s="27"/>
      <c r="O2" s="121"/>
    </row>
    <row r="3" spans="3:15" ht="12.75">
      <c r="C3" s="152" t="s">
        <v>78</v>
      </c>
      <c r="D3" s="29">
        <v>2</v>
      </c>
      <c r="E3" s="30" t="s">
        <v>52</v>
      </c>
      <c r="F3" s="31"/>
      <c r="G3" s="31"/>
      <c r="H3" s="31"/>
      <c r="I3" s="31"/>
      <c r="J3" s="31"/>
      <c r="K3" s="31"/>
      <c r="L3" s="31"/>
      <c r="M3" s="31"/>
      <c r="N3" s="31"/>
      <c r="O3" s="122"/>
    </row>
    <row r="4" spans="3:15" ht="12.75">
      <c r="C4" s="28" t="s">
        <v>79</v>
      </c>
      <c r="D4" s="29">
        <v>3</v>
      </c>
      <c r="E4" s="30" t="s">
        <v>1</v>
      </c>
      <c r="F4" s="31"/>
      <c r="G4" s="31"/>
      <c r="H4" s="31"/>
      <c r="I4" s="31"/>
      <c r="J4" s="31"/>
      <c r="K4" s="31"/>
      <c r="L4" s="31"/>
      <c r="M4" s="31"/>
      <c r="N4" s="31"/>
      <c r="O4" s="122"/>
    </row>
    <row r="5" spans="3:15" ht="12.75">
      <c r="C5" s="152" t="s">
        <v>81</v>
      </c>
      <c r="D5" s="29">
        <v>4</v>
      </c>
      <c r="E5" s="30" t="s">
        <v>174</v>
      </c>
      <c r="F5" s="31"/>
      <c r="G5" s="31"/>
      <c r="H5" s="31"/>
      <c r="I5" s="31"/>
      <c r="J5" s="31"/>
      <c r="K5" s="31"/>
      <c r="L5" s="31"/>
      <c r="M5" s="31"/>
      <c r="N5" s="31"/>
      <c r="O5" s="122"/>
    </row>
    <row r="6" spans="3:15" ht="12.75">
      <c r="C6" s="152" t="s">
        <v>82</v>
      </c>
      <c r="D6" s="29">
        <v>5</v>
      </c>
      <c r="E6" s="30" t="s">
        <v>2</v>
      </c>
      <c r="F6" s="31"/>
      <c r="G6" s="31"/>
      <c r="H6" s="31"/>
      <c r="I6" s="31"/>
      <c r="J6" s="31"/>
      <c r="K6" s="31"/>
      <c r="L6" s="31"/>
      <c r="M6" s="31"/>
      <c r="N6" s="31"/>
      <c r="O6" s="122"/>
    </row>
    <row r="7" spans="3:15" ht="12.75">
      <c r="C7" s="152" t="s">
        <v>80</v>
      </c>
      <c r="D7" s="12" t="s">
        <v>84</v>
      </c>
      <c r="E7" s="30" t="s">
        <v>53</v>
      </c>
      <c r="F7" s="31"/>
      <c r="G7" s="31"/>
      <c r="H7" s="31"/>
      <c r="I7" s="31"/>
      <c r="J7" s="31"/>
      <c r="K7" s="31"/>
      <c r="L7" s="31"/>
      <c r="M7" s="31"/>
      <c r="N7" s="31"/>
      <c r="O7" s="122"/>
    </row>
    <row r="8" spans="3:15" ht="12.75">
      <c r="C8" s="152" t="s">
        <v>83</v>
      </c>
      <c r="D8" s="29">
        <v>7</v>
      </c>
      <c r="E8" s="30" t="s">
        <v>41</v>
      </c>
      <c r="F8" s="31"/>
      <c r="G8" s="31"/>
      <c r="H8" s="31"/>
      <c r="I8" s="31"/>
      <c r="J8" s="31"/>
      <c r="K8" s="31"/>
      <c r="L8" s="31"/>
      <c r="M8" s="31"/>
      <c r="N8" s="31"/>
      <c r="O8" s="122"/>
    </row>
    <row r="9" spans="3:15" ht="12.75">
      <c r="C9" s="152" t="s">
        <v>87</v>
      </c>
      <c r="D9" s="12" t="s">
        <v>85</v>
      </c>
      <c r="E9" s="30" t="s">
        <v>56</v>
      </c>
      <c r="F9" s="31"/>
      <c r="G9" s="31"/>
      <c r="H9" s="31"/>
      <c r="I9" s="31"/>
      <c r="J9" s="31"/>
      <c r="K9" s="31"/>
      <c r="L9" s="31"/>
      <c r="M9" s="31"/>
      <c r="N9" s="31"/>
      <c r="O9" s="122"/>
    </row>
    <row r="10" spans="3:15" ht="12.75">
      <c r="C10" s="152" t="s">
        <v>88</v>
      </c>
      <c r="D10" s="12" t="s">
        <v>86</v>
      </c>
      <c r="E10" s="30" t="s">
        <v>54</v>
      </c>
      <c r="F10" s="31"/>
      <c r="G10" s="31"/>
      <c r="H10" s="31"/>
      <c r="I10" s="31"/>
      <c r="J10" s="31"/>
      <c r="K10" s="31"/>
      <c r="L10" s="31"/>
      <c r="M10" s="31"/>
      <c r="N10" s="31"/>
      <c r="O10" s="122"/>
    </row>
    <row r="11" spans="3:15" ht="12.75">
      <c r="C11" s="152" t="s">
        <v>89</v>
      </c>
      <c r="D11" s="12">
        <v>9</v>
      </c>
      <c r="E11" s="30" t="s">
        <v>90</v>
      </c>
      <c r="F11" s="31"/>
      <c r="G11" s="31"/>
      <c r="H11" s="31"/>
      <c r="I11" s="31"/>
      <c r="J11" s="31"/>
      <c r="K11" s="31"/>
      <c r="L11" s="31"/>
      <c r="M11" s="31"/>
      <c r="N11" s="31"/>
      <c r="O11" s="122"/>
    </row>
    <row r="12" spans="3:15" ht="12.75">
      <c r="C12" s="152" t="s">
        <v>91</v>
      </c>
      <c r="D12" s="12">
        <v>10</v>
      </c>
      <c r="E12" s="30" t="s">
        <v>92</v>
      </c>
      <c r="F12" s="31"/>
      <c r="G12" s="31"/>
      <c r="H12" s="31"/>
      <c r="I12" s="31"/>
      <c r="J12" s="31"/>
      <c r="K12" s="31"/>
      <c r="L12" s="31"/>
      <c r="M12" s="31"/>
      <c r="N12" s="31"/>
      <c r="O12" s="122"/>
    </row>
    <row r="13" spans="3:15" ht="12.75">
      <c r="C13" s="152" t="s">
        <v>93</v>
      </c>
      <c r="D13" s="29">
        <v>11</v>
      </c>
      <c r="E13" s="30" t="s">
        <v>42</v>
      </c>
      <c r="F13" s="31"/>
      <c r="G13" s="31"/>
      <c r="H13" s="31"/>
      <c r="I13" s="31"/>
      <c r="J13" s="31"/>
      <c r="K13" s="31"/>
      <c r="L13" s="31"/>
      <c r="M13" s="31"/>
      <c r="N13" s="31"/>
      <c r="O13" s="122"/>
    </row>
    <row r="14" spans="3:15" ht="12.75">
      <c r="C14" s="152" t="s">
        <v>94</v>
      </c>
      <c r="D14" s="29">
        <v>12</v>
      </c>
      <c r="E14" s="30" t="s">
        <v>3</v>
      </c>
      <c r="F14" s="31"/>
      <c r="G14" s="31"/>
      <c r="H14" s="31"/>
      <c r="I14" s="31"/>
      <c r="J14" s="31"/>
      <c r="K14" s="31"/>
      <c r="L14" s="31"/>
      <c r="M14" s="31"/>
      <c r="N14" s="31"/>
      <c r="O14" s="122"/>
    </row>
    <row r="15" spans="3:15" ht="12.75">
      <c r="C15" s="152" t="s">
        <v>95</v>
      </c>
      <c r="D15" s="29">
        <v>13</v>
      </c>
      <c r="E15" s="33" t="s">
        <v>55</v>
      </c>
      <c r="F15" s="31"/>
      <c r="G15" s="31"/>
      <c r="H15" s="31"/>
      <c r="I15" s="31"/>
      <c r="J15" s="31"/>
      <c r="K15" s="31"/>
      <c r="L15" s="31"/>
      <c r="M15" s="31"/>
      <c r="N15" s="31"/>
      <c r="O15" s="123"/>
    </row>
    <row r="16" spans="3:15" ht="12.75">
      <c r="C16" s="152">
        <v>41881</v>
      </c>
      <c r="D16" s="29">
        <v>14</v>
      </c>
      <c r="E16" s="33" t="s">
        <v>305</v>
      </c>
      <c r="F16" s="31"/>
      <c r="G16" s="31"/>
      <c r="H16" s="31"/>
      <c r="I16" s="31"/>
      <c r="J16" s="31"/>
      <c r="K16" s="31"/>
      <c r="L16" s="31"/>
      <c r="M16" s="31"/>
      <c r="N16" s="31"/>
      <c r="O16" s="123"/>
    </row>
    <row r="17" spans="3:15" ht="12.75">
      <c r="C17" s="152">
        <v>41882</v>
      </c>
      <c r="D17" s="29">
        <v>15</v>
      </c>
      <c r="E17" s="33" t="s">
        <v>306</v>
      </c>
      <c r="F17" s="31"/>
      <c r="G17" s="31"/>
      <c r="H17" s="31"/>
      <c r="I17" s="31"/>
      <c r="J17" s="31"/>
      <c r="K17" s="31"/>
      <c r="L17" s="31"/>
      <c r="M17" s="31"/>
      <c r="N17" s="31"/>
      <c r="O17" s="123"/>
    </row>
    <row r="18" spans="3:15" ht="12.75">
      <c r="C18" s="152">
        <v>41888</v>
      </c>
      <c r="D18" s="29"/>
      <c r="E18" s="33" t="s">
        <v>307</v>
      </c>
      <c r="F18" s="31"/>
      <c r="G18" s="31"/>
      <c r="H18" s="31"/>
      <c r="I18" s="31"/>
      <c r="J18" s="31"/>
      <c r="K18" s="32"/>
      <c r="L18" s="31"/>
      <c r="M18" s="31"/>
      <c r="N18" s="31"/>
      <c r="O18" s="123"/>
    </row>
    <row r="19" spans="3:15" ht="13.5" thickBot="1">
      <c r="C19" s="153">
        <v>41889</v>
      </c>
      <c r="D19" s="34"/>
      <c r="E19" s="35" t="s">
        <v>308</v>
      </c>
      <c r="F19" s="36"/>
      <c r="G19" s="36"/>
      <c r="H19" s="36"/>
      <c r="I19" s="36"/>
      <c r="J19" s="36"/>
      <c r="K19" s="37"/>
      <c r="L19" s="36"/>
      <c r="M19" s="36"/>
      <c r="N19" s="36"/>
      <c r="O19" s="124"/>
    </row>
    <row r="20" ht="13.5" thickBot="1"/>
    <row r="21" spans="2:22" ht="13.5" thickBot="1">
      <c r="B21" s="259" t="s">
        <v>0</v>
      </c>
      <c r="C21" s="260" t="s">
        <v>256</v>
      </c>
      <c r="D21" s="261" t="s">
        <v>40</v>
      </c>
      <c r="E21" s="262">
        <v>1</v>
      </c>
      <c r="F21" s="263">
        <v>2</v>
      </c>
      <c r="G21" s="263">
        <v>3</v>
      </c>
      <c r="H21" s="263">
        <v>4</v>
      </c>
      <c r="I21" s="263">
        <v>5</v>
      </c>
      <c r="J21" s="263">
        <v>6</v>
      </c>
      <c r="K21" s="263">
        <v>7</v>
      </c>
      <c r="L21" s="264">
        <v>8</v>
      </c>
      <c r="M21" s="263">
        <v>9</v>
      </c>
      <c r="N21" s="263">
        <v>10</v>
      </c>
      <c r="O21" s="263">
        <v>11</v>
      </c>
      <c r="P21" s="263">
        <v>12</v>
      </c>
      <c r="Q21" s="263">
        <v>13</v>
      </c>
      <c r="R21" s="263">
        <v>15</v>
      </c>
      <c r="S21" s="259" t="s">
        <v>39</v>
      </c>
      <c r="U21" s="50" t="s">
        <v>303</v>
      </c>
      <c r="V21" s="259" t="s">
        <v>304</v>
      </c>
    </row>
    <row r="22" spans="1:22" ht="12.75">
      <c r="A22" s="300">
        <v>1</v>
      </c>
      <c r="B22" s="89" t="s">
        <v>15</v>
      </c>
      <c r="C22" s="83" t="s">
        <v>63</v>
      </c>
      <c r="D22" s="91">
        <v>1966</v>
      </c>
      <c r="E22" s="363">
        <v>100</v>
      </c>
      <c r="F22" s="43">
        <v>100</v>
      </c>
      <c r="G22" s="43">
        <v>100</v>
      </c>
      <c r="H22" s="43" t="s">
        <v>14</v>
      </c>
      <c r="I22" s="43">
        <v>100</v>
      </c>
      <c r="J22" s="294">
        <v>80</v>
      </c>
      <c r="K22" s="159" t="s">
        <v>14</v>
      </c>
      <c r="L22" s="197">
        <v>100</v>
      </c>
      <c r="M22" s="43">
        <v>100</v>
      </c>
      <c r="N22" s="201">
        <v>100</v>
      </c>
      <c r="O22" s="44">
        <v>110</v>
      </c>
      <c r="P22" s="198"/>
      <c r="Q22" s="43"/>
      <c r="R22" s="209"/>
      <c r="S22" s="51">
        <f>SUM(E22:R22)-J22-E22</f>
        <v>710</v>
      </c>
      <c r="U22" s="265">
        <f aca="true" t="shared" si="0" ref="U22:U63">COUNTIF(E22:R22,"&gt;1")</f>
        <v>9</v>
      </c>
      <c r="V22" s="316">
        <f aca="true" t="shared" si="1" ref="V22:V63">S22/U22</f>
        <v>78.88888888888889</v>
      </c>
    </row>
    <row r="23" spans="1:22" ht="12.75">
      <c r="A23" s="300">
        <v>2</v>
      </c>
      <c r="B23" s="55" t="s">
        <v>16</v>
      </c>
      <c r="C23" s="82" t="s">
        <v>65</v>
      </c>
      <c r="D23" s="96">
        <v>1961</v>
      </c>
      <c r="E23" s="208">
        <v>80</v>
      </c>
      <c r="F23" s="45">
        <v>100</v>
      </c>
      <c r="G23" s="45" t="s">
        <v>14</v>
      </c>
      <c r="H23" s="45" t="s">
        <v>14</v>
      </c>
      <c r="I23" s="45">
        <v>100</v>
      </c>
      <c r="J23" s="204">
        <v>80</v>
      </c>
      <c r="K23" s="161" t="s">
        <v>14</v>
      </c>
      <c r="L23" s="204">
        <v>100</v>
      </c>
      <c r="M23" s="45" t="s">
        <v>14</v>
      </c>
      <c r="N23" s="211">
        <v>100</v>
      </c>
      <c r="O23" s="44" t="s">
        <v>14</v>
      </c>
      <c r="P23" s="204"/>
      <c r="Q23" s="45"/>
      <c r="R23" s="209"/>
      <c r="S23" s="52">
        <f aca="true" t="shared" si="2" ref="S23:S63">SUM(E23:R23)</f>
        <v>560</v>
      </c>
      <c r="U23" s="267">
        <f t="shared" si="0"/>
        <v>6</v>
      </c>
      <c r="V23" s="318">
        <f t="shared" si="1"/>
        <v>93.33333333333333</v>
      </c>
    </row>
    <row r="24" spans="1:22" ht="12.75">
      <c r="A24" s="300">
        <v>3</v>
      </c>
      <c r="B24" s="55" t="s">
        <v>20</v>
      </c>
      <c r="C24" s="83" t="s">
        <v>51</v>
      </c>
      <c r="D24" s="91">
        <v>1951</v>
      </c>
      <c r="E24" s="208">
        <v>60</v>
      </c>
      <c r="F24" s="45">
        <v>80</v>
      </c>
      <c r="G24" s="45">
        <v>100</v>
      </c>
      <c r="H24" s="45" t="s">
        <v>14</v>
      </c>
      <c r="I24" s="45" t="s">
        <v>14</v>
      </c>
      <c r="J24" s="161" t="s">
        <v>14</v>
      </c>
      <c r="K24" s="204">
        <v>110</v>
      </c>
      <c r="L24" s="151" t="s">
        <v>14</v>
      </c>
      <c r="M24" s="45" t="s">
        <v>14</v>
      </c>
      <c r="N24" s="288" t="s">
        <v>14</v>
      </c>
      <c r="O24" s="44">
        <v>88</v>
      </c>
      <c r="P24" s="204"/>
      <c r="Q24" s="45"/>
      <c r="R24" s="209"/>
      <c r="S24" s="52">
        <f t="shared" si="2"/>
        <v>438</v>
      </c>
      <c r="U24" s="272">
        <f t="shared" si="0"/>
        <v>5</v>
      </c>
      <c r="V24" s="318">
        <f t="shared" si="1"/>
        <v>87.6</v>
      </c>
    </row>
    <row r="25" spans="1:22" ht="12.75">
      <c r="A25" s="300">
        <v>4</v>
      </c>
      <c r="B25" s="55" t="s">
        <v>17</v>
      </c>
      <c r="C25" s="42" t="s">
        <v>50</v>
      </c>
      <c r="D25" s="96">
        <v>1959</v>
      </c>
      <c r="E25" s="208">
        <v>60</v>
      </c>
      <c r="F25" s="45">
        <v>80</v>
      </c>
      <c r="G25" s="45" t="s">
        <v>14</v>
      </c>
      <c r="H25" s="45" t="s">
        <v>14</v>
      </c>
      <c r="I25" s="45" t="s">
        <v>14</v>
      </c>
      <c r="J25" s="161" t="s">
        <v>14</v>
      </c>
      <c r="K25" s="204">
        <v>110</v>
      </c>
      <c r="L25" s="151" t="s">
        <v>14</v>
      </c>
      <c r="M25" s="45" t="s">
        <v>14</v>
      </c>
      <c r="N25" s="211">
        <v>80</v>
      </c>
      <c r="O25" s="44">
        <v>88</v>
      </c>
      <c r="P25" s="204"/>
      <c r="Q25" s="45"/>
      <c r="R25" s="209"/>
      <c r="S25" s="52">
        <f t="shared" si="2"/>
        <v>418</v>
      </c>
      <c r="U25" s="272">
        <f t="shared" si="0"/>
        <v>5</v>
      </c>
      <c r="V25" s="318">
        <f t="shared" si="1"/>
        <v>83.6</v>
      </c>
    </row>
    <row r="26" spans="1:22" ht="12.75">
      <c r="A26" s="300">
        <v>5</v>
      </c>
      <c r="B26" s="55" t="s">
        <v>18</v>
      </c>
      <c r="C26" s="82" t="s">
        <v>97</v>
      </c>
      <c r="D26" s="96">
        <v>1961</v>
      </c>
      <c r="E26" s="208">
        <v>60</v>
      </c>
      <c r="F26" s="45" t="s">
        <v>14</v>
      </c>
      <c r="G26" s="45">
        <v>60</v>
      </c>
      <c r="H26" s="45" t="s">
        <v>14</v>
      </c>
      <c r="I26" s="45">
        <v>80</v>
      </c>
      <c r="J26" s="161" t="s">
        <v>14</v>
      </c>
      <c r="K26" s="204">
        <v>88</v>
      </c>
      <c r="L26" s="204">
        <v>60</v>
      </c>
      <c r="M26" s="45" t="s">
        <v>14</v>
      </c>
      <c r="N26" s="211">
        <v>60</v>
      </c>
      <c r="O26" s="44" t="s">
        <v>14</v>
      </c>
      <c r="P26" s="204"/>
      <c r="Q26" s="45"/>
      <c r="R26" s="209"/>
      <c r="S26" s="52">
        <f t="shared" si="2"/>
        <v>408</v>
      </c>
      <c r="U26" s="272">
        <f t="shared" si="0"/>
        <v>6</v>
      </c>
      <c r="V26" s="318">
        <f t="shared" si="1"/>
        <v>68</v>
      </c>
    </row>
    <row r="27" spans="1:22" ht="12.75">
      <c r="A27" s="300">
        <v>6</v>
      </c>
      <c r="B27" s="55" t="s">
        <v>21</v>
      </c>
      <c r="C27" s="82" t="s">
        <v>72</v>
      </c>
      <c r="D27" s="96">
        <v>1962</v>
      </c>
      <c r="E27" s="208">
        <v>40</v>
      </c>
      <c r="F27" s="45" t="s">
        <v>14</v>
      </c>
      <c r="G27" s="45">
        <v>80</v>
      </c>
      <c r="H27" s="45" t="s">
        <v>14</v>
      </c>
      <c r="I27" s="45">
        <v>60</v>
      </c>
      <c r="J27" s="161" t="s">
        <v>14</v>
      </c>
      <c r="K27" s="204">
        <v>44</v>
      </c>
      <c r="L27" s="204">
        <v>40</v>
      </c>
      <c r="M27" s="45">
        <v>80</v>
      </c>
      <c r="N27" s="288" t="s">
        <v>14</v>
      </c>
      <c r="O27" s="44">
        <v>44</v>
      </c>
      <c r="P27" s="204"/>
      <c r="Q27" s="45"/>
      <c r="R27" s="209"/>
      <c r="S27" s="52">
        <f t="shared" si="2"/>
        <v>388</v>
      </c>
      <c r="U27" s="272">
        <f t="shared" si="0"/>
        <v>7</v>
      </c>
      <c r="V27" s="318">
        <f t="shared" si="1"/>
        <v>55.42857142857143</v>
      </c>
    </row>
    <row r="28" spans="1:22" ht="12.75">
      <c r="A28" s="300">
        <v>7</v>
      </c>
      <c r="B28" s="55" t="s">
        <v>22</v>
      </c>
      <c r="C28" s="82" t="s">
        <v>103</v>
      </c>
      <c r="D28" s="95">
        <v>1958</v>
      </c>
      <c r="E28" s="188" t="s">
        <v>14</v>
      </c>
      <c r="F28" s="45" t="s">
        <v>14</v>
      </c>
      <c r="G28" s="45" t="s">
        <v>14</v>
      </c>
      <c r="H28" s="45" t="s">
        <v>14</v>
      </c>
      <c r="I28" s="45" t="s">
        <v>14</v>
      </c>
      <c r="J28" s="45" t="s">
        <v>14</v>
      </c>
      <c r="K28" s="161">
        <v>66</v>
      </c>
      <c r="L28" s="151" t="s">
        <v>14</v>
      </c>
      <c r="M28" s="45">
        <v>100</v>
      </c>
      <c r="N28" s="211">
        <v>80</v>
      </c>
      <c r="O28" s="44">
        <v>110</v>
      </c>
      <c r="P28" s="204"/>
      <c r="Q28" s="45"/>
      <c r="R28" s="209"/>
      <c r="S28" s="52">
        <f t="shared" si="2"/>
        <v>356</v>
      </c>
      <c r="U28" s="272">
        <f t="shared" si="0"/>
        <v>4</v>
      </c>
      <c r="V28" s="318">
        <f t="shared" si="1"/>
        <v>89</v>
      </c>
    </row>
    <row r="29" spans="1:22" ht="12.75">
      <c r="A29" s="300">
        <v>8</v>
      </c>
      <c r="B29" s="55" t="s">
        <v>23</v>
      </c>
      <c r="C29" s="82" t="s">
        <v>98</v>
      </c>
      <c r="D29" s="95">
        <v>1962</v>
      </c>
      <c r="E29" s="219">
        <v>60</v>
      </c>
      <c r="F29" s="45" t="s">
        <v>14</v>
      </c>
      <c r="G29" s="45" t="s">
        <v>14</v>
      </c>
      <c r="H29" s="45" t="s">
        <v>14</v>
      </c>
      <c r="I29" s="45">
        <v>80</v>
      </c>
      <c r="J29" s="161" t="s">
        <v>14</v>
      </c>
      <c r="K29" s="204">
        <v>88</v>
      </c>
      <c r="L29" s="204">
        <v>60</v>
      </c>
      <c r="M29" s="45" t="s">
        <v>14</v>
      </c>
      <c r="N29" s="288" t="s">
        <v>14</v>
      </c>
      <c r="O29" s="44">
        <v>66</v>
      </c>
      <c r="P29" s="204"/>
      <c r="Q29" s="45"/>
      <c r="R29" s="209"/>
      <c r="S29" s="52">
        <f t="shared" si="2"/>
        <v>354</v>
      </c>
      <c r="U29" s="272">
        <f t="shared" si="0"/>
        <v>5</v>
      </c>
      <c r="V29" s="318">
        <f t="shared" si="1"/>
        <v>70.8</v>
      </c>
    </row>
    <row r="30" spans="1:22" ht="12.75">
      <c r="A30" s="300">
        <v>9</v>
      </c>
      <c r="B30" s="55" t="s">
        <v>24</v>
      </c>
      <c r="C30" s="82" t="s">
        <v>104</v>
      </c>
      <c r="D30" s="95">
        <v>1949</v>
      </c>
      <c r="E30" s="219">
        <v>100</v>
      </c>
      <c r="F30" s="45" t="s">
        <v>14</v>
      </c>
      <c r="G30" s="45" t="s">
        <v>14</v>
      </c>
      <c r="H30" s="45" t="s">
        <v>14</v>
      </c>
      <c r="I30" s="45" t="s">
        <v>14</v>
      </c>
      <c r="J30" s="204">
        <v>100</v>
      </c>
      <c r="K30" s="161" t="s">
        <v>14</v>
      </c>
      <c r="L30" s="151" t="s">
        <v>14</v>
      </c>
      <c r="M30" s="45" t="s">
        <v>14</v>
      </c>
      <c r="N30" s="211">
        <v>60</v>
      </c>
      <c r="O30" s="44" t="s">
        <v>14</v>
      </c>
      <c r="P30" s="204"/>
      <c r="Q30" s="45"/>
      <c r="R30" s="209"/>
      <c r="S30" s="52">
        <f t="shared" si="2"/>
        <v>260</v>
      </c>
      <c r="U30" s="272">
        <f t="shared" si="0"/>
        <v>3</v>
      </c>
      <c r="V30" s="318">
        <f t="shared" si="1"/>
        <v>86.66666666666667</v>
      </c>
    </row>
    <row r="31" spans="1:22" ht="12.75">
      <c r="A31" s="300">
        <v>10</v>
      </c>
      <c r="B31" s="55" t="s">
        <v>25</v>
      </c>
      <c r="C31" s="82" t="s">
        <v>153</v>
      </c>
      <c r="D31" s="95">
        <v>1960</v>
      </c>
      <c r="E31" s="188" t="s">
        <v>14</v>
      </c>
      <c r="F31" s="45" t="s">
        <v>14</v>
      </c>
      <c r="G31" s="45" t="s">
        <v>14</v>
      </c>
      <c r="H31" s="45" t="s">
        <v>14</v>
      </c>
      <c r="I31" s="45" t="s">
        <v>14</v>
      </c>
      <c r="J31" s="45" t="s">
        <v>14</v>
      </c>
      <c r="K31" s="161">
        <v>44</v>
      </c>
      <c r="L31" s="204">
        <v>40</v>
      </c>
      <c r="M31" s="45">
        <v>80</v>
      </c>
      <c r="N31" s="288" t="s">
        <v>14</v>
      </c>
      <c r="O31" s="44">
        <v>44</v>
      </c>
      <c r="P31" s="204"/>
      <c r="Q31" s="45"/>
      <c r="R31" s="209"/>
      <c r="S31" s="52">
        <f t="shared" si="2"/>
        <v>208</v>
      </c>
      <c r="U31" s="272">
        <f t="shared" si="0"/>
        <v>4</v>
      </c>
      <c r="V31" s="318">
        <f t="shared" si="1"/>
        <v>52</v>
      </c>
    </row>
    <row r="32" spans="1:22" ht="12.75">
      <c r="A32" s="300">
        <v>11</v>
      </c>
      <c r="B32" s="55" t="s">
        <v>28</v>
      </c>
      <c r="C32" s="82" t="s">
        <v>70</v>
      </c>
      <c r="D32" s="95">
        <v>1958</v>
      </c>
      <c r="E32" s="219">
        <v>40</v>
      </c>
      <c r="F32" s="45" t="s">
        <v>14</v>
      </c>
      <c r="G32" s="45" t="s">
        <v>14</v>
      </c>
      <c r="H32" s="45" t="s">
        <v>14</v>
      </c>
      <c r="I32" s="45">
        <v>60</v>
      </c>
      <c r="J32" s="45" t="s">
        <v>14</v>
      </c>
      <c r="K32" s="204">
        <v>44</v>
      </c>
      <c r="L32" s="151" t="s">
        <v>14</v>
      </c>
      <c r="M32" s="45" t="s">
        <v>14</v>
      </c>
      <c r="N32" s="288" t="s">
        <v>14</v>
      </c>
      <c r="O32" s="44" t="s">
        <v>14</v>
      </c>
      <c r="P32" s="204"/>
      <c r="Q32" s="45"/>
      <c r="R32" s="209"/>
      <c r="S32" s="52">
        <f t="shared" si="2"/>
        <v>144</v>
      </c>
      <c r="U32" s="272">
        <f t="shared" si="0"/>
        <v>3</v>
      </c>
      <c r="V32" s="318">
        <f t="shared" si="1"/>
        <v>48</v>
      </c>
    </row>
    <row r="33" spans="1:22" ht="12.75">
      <c r="A33" s="300">
        <v>12</v>
      </c>
      <c r="B33" s="55" t="s">
        <v>159</v>
      </c>
      <c r="C33" s="82" t="s">
        <v>177</v>
      </c>
      <c r="D33" s="95"/>
      <c r="E33" s="188" t="s">
        <v>14</v>
      </c>
      <c r="F33" s="45" t="s">
        <v>14</v>
      </c>
      <c r="G33" s="45" t="s">
        <v>14</v>
      </c>
      <c r="H33" s="45" t="s">
        <v>14</v>
      </c>
      <c r="I33" s="45" t="s">
        <v>14</v>
      </c>
      <c r="J33" s="45">
        <v>60</v>
      </c>
      <c r="K33" s="161" t="s">
        <v>14</v>
      </c>
      <c r="L33" s="204">
        <v>60</v>
      </c>
      <c r="M33" s="45" t="s">
        <v>14</v>
      </c>
      <c r="N33" s="288" t="s">
        <v>14</v>
      </c>
      <c r="O33" s="44" t="s">
        <v>14</v>
      </c>
      <c r="P33" s="204"/>
      <c r="Q33" s="45"/>
      <c r="R33" s="209"/>
      <c r="S33" s="52">
        <f t="shared" si="2"/>
        <v>120</v>
      </c>
      <c r="U33" s="272">
        <f t="shared" si="0"/>
        <v>2</v>
      </c>
      <c r="V33" s="318">
        <f t="shared" si="1"/>
        <v>60</v>
      </c>
    </row>
    <row r="34" spans="1:22" ht="12.75">
      <c r="A34" s="300">
        <v>13</v>
      </c>
      <c r="B34" s="55" t="s">
        <v>159</v>
      </c>
      <c r="C34" s="82" t="s">
        <v>64</v>
      </c>
      <c r="D34" s="95">
        <v>1960</v>
      </c>
      <c r="E34" s="188" t="s">
        <v>14</v>
      </c>
      <c r="F34" s="45" t="s">
        <v>14</v>
      </c>
      <c r="G34" s="45" t="s">
        <v>14</v>
      </c>
      <c r="H34" s="45" t="s">
        <v>14</v>
      </c>
      <c r="I34" s="45" t="s">
        <v>14</v>
      </c>
      <c r="J34" s="45">
        <v>60</v>
      </c>
      <c r="K34" s="161" t="s">
        <v>14</v>
      </c>
      <c r="L34" s="204">
        <v>60</v>
      </c>
      <c r="M34" s="45" t="s">
        <v>14</v>
      </c>
      <c r="N34" s="288" t="s">
        <v>14</v>
      </c>
      <c r="O34" s="44" t="s">
        <v>14</v>
      </c>
      <c r="P34" s="204"/>
      <c r="Q34" s="45"/>
      <c r="R34" s="209"/>
      <c r="S34" s="52">
        <f t="shared" si="2"/>
        <v>120</v>
      </c>
      <c r="U34" s="272">
        <f t="shared" si="0"/>
        <v>2</v>
      </c>
      <c r="V34" s="318">
        <f t="shared" si="1"/>
        <v>60</v>
      </c>
    </row>
    <row r="35" spans="1:22" ht="12.75">
      <c r="A35" s="300">
        <v>14</v>
      </c>
      <c r="B35" s="55" t="s">
        <v>232</v>
      </c>
      <c r="C35" s="82" t="s">
        <v>185</v>
      </c>
      <c r="D35" s="95"/>
      <c r="E35" s="188" t="s">
        <v>14</v>
      </c>
      <c r="F35" s="45" t="s">
        <v>14</v>
      </c>
      <c r="G35" s="45" t="s">
        <v>14</v>
      </c>
      <c r="H35" s="45" t="s">
        <v>14</v>
      </c>
      <c r="I35" s="45" t="s">
        <v>14</v>
      </c>
      <c r="J35" s="45" t="s">
        <v>14</v>
      </c>
      <c r="K35" s="161">
        <v>66</v>
      </c>
      <c r="L35" s="151" t="s">
        <v>14</v>
      </c>
      <c r="M35" s="45" t="s">
        <v>14</v>
      </c>
      <c r="N35" s="288" t="s">
        <v>14</v>
      </c>
      <c r="O35" s="44">
        <v>44</v>
      </c>
      <c r="P35" s="204"/>
      <c r="Q35" s="45"/>
      <c r="R35" s="209"/>
      <c r="S35" s="52">
        <f t="shared" si="2"/>
        <v>110</v>
      </c>
      <c r="U35" s="272">
        <f t="shared" si="0"/>
        <v>2</v>
      </c>
      <c r="V35" s="318">
        <f t="shared" si="1"/>
        <v>55</v>
      </c>
    </row>
    <row r="36" spans="1:22" ht="12.75">
      <c r="A36" s="300">
        <v>15</v>
      </c>
      <c r="B36" s="55" t="s">
        <v>232</v>
      </c>
      <c r="C36" s="82" t="s">
        <v>184</v>
      </c>
      <c r="D36" s="95"/>
      <c r="E36" s="188" t="s">
        <v>14</v>
      </c>
      <c r="F36" s="45" t="s">
        <v>14</v>
      </c>
      <c r="G36" s="45" t="s">
        <v>14</v>
      </c>
      <c r="H36" s="45" t="s">
        <v>14</v>
      </c>
      <c r="I36" s="45" t="s">
        <v>14</v>
      </c>
      <c r="J36" s="45" t="s">
        <v>14</v>
      </c>
      <c r="K36" s="161">
        <v>66</v>
      </c>
      <c r="L36" s="151" t="s">
        <v>14</v>
      </c>
      <c r="M36" s="45" t="s">
        <v>14</v>
      </c>
      <c r="N36" s="288" t="s">
        <v>14</v>
      </c>
      <c r="O36" s="44">
        <v>44</v>
      </c>
      <c r="P36" s="204"/>
      <c r="Q36" s="45"/>
      <c r="R36" s="209"/>
      <c r="S36" s="52">
        <f t="shared" si="2"/>
        <v>110</v>
      </c>
      <c r="U36" s="272">
        <f t="shared" si="0"/>
        <v>2</v>
      </c>
      <c r="V36" s="318">
        <f t="shared" si="1"/>
        <v>55</v>
      </c>
    </row>
    <row r="37" spans="1:22" ht="12.75">
      <c r="A37" s="300">
        <v>16</v>
      </c>
      <c r="B37" s="55" t="s">
        <v>233</v>
      </c>
      <c r="C37" s="82" t="s">
        <v>200</v>
      </c>
      <c r="D37" s="95">
        <v>1960</v>
      </c>
      <c r="E37" s="188" t="s">
        <v>14</v>
      </c>
      <c r="F37" s="45" t="s">
        <v>14</v>
      </c>
      <c r="G37" s="45" t="s">
        <v>14</v>
      </c>
      <c r="H37" s="45" t="s">
        <v>14</v>
      </c>
      <c r="I37" s="45" t="s">
        <v>14</v>
      </c>
      <c r="J37" s="45" t="s">
        <v>14</v>
      </c>
      <c r="K37" s="45" t="s">
        <v>14</v>
      </c>
      <c r="L37" s="204">
        <v>40</v>
      </c>
      <c r="M37" s="45" t="s">
        <v>14</v>
      </c>
      <c r="N37" s="288" t="s">
        <v>14</v>
      </c>
      <c r="O37" s="44">
        <v>66</v>
      </c>
      <c r="P37" s="204"/>
      <c r="Q37" s="45"/>
      <c r="R37" s="209"/>
      <c r="S37" s="52">
        <f t="shared" si="2"/>
        <v>106</v>
      </c>
      <c r="U37" s="272">
        <f t="shared" si="0"/>
        <v>2</v>
      </c>
      <c r="V37" s="318">
        <f t="shared" si="1"/>
        <v>53</v>
      </c>
    </row>
    <row r="38" spans="1:22" ht="12.75">
      <c r="A38" s="300">
        <v>17</v>
      </c>
      <c r="B38" s="55" t="s">
        <v>233</v>
      </c>
      <c r="C38" s="82" t="s">
        <v>180</v>
      </c>
      <c r="D38" s="95">
        <v>1955</v>
      </c>
      <c r="E38" s="188" t="s">
        <v>14</v>
      </c>
      <c r="F38" s="45" t="s">
        <v>14</v>
      </c>
      <c r="G38" s="45" t="s">
        <v>14</v>
      </c>
      <c r="H38" s="45" t="s">
        <v>14</v>
      </c>
      <c r="I38" s="45" t="s">
        <v>14</v>
      </c>
      <c r="J38" s="45" t="s">
        <v>14</v>
      </c>
      <c r="K38" s="45" t="s">
        <v>14</v>
      </c>
      <c r="L38" s="204">
        <v>40</v>
      </c>
      <c r="M38" s="45" t="s">
        <v>14</v>
      </c>
      <c r="N38" s="288" t="s">
        <v>14</v>
      </c>
      <c r="O38" s="44">
        <v>66</v>
      </c>
      <c r="P38" s="204"/>
      <c r="Q38" s="45"/>
      <c r="R38" s="209"/>
      <c r="S38" s="52">
        <f t="shared" si="2"/>
        <v>106</v>
      </c>
      <c r="U38" s="272">
        <f t="shared" si="0"/>
        <v>2</v>
      </c>
      <c r="V38" s="318">
        <f t="shared" si="1"/>
        <v>53</v>
      </c>
    </row>
    <row r="39" spans="1:22" ht="12.75">
      <c r="A39" s="300">
        <v>18</v>
      </c>
      <c r="B39" s="55" t="s">
        <v>327</v>
      </c>
      <c r="C39" s="82" t="s">
        <v>100</v>
      </c>
      <c r="D39" s="95">
        <v>1953</v>
      </c>
      <c r="E39" s="188" t="s">
        <v>14</v>
      </c>
      <c r="F39" s="45" t="s">
        <v>14</v>
      </c>
      <c r="G39" s="45" t="s">
        <v>14</v>
      </c>
      <c r="H39" s="45" t="s">
        <v>14</v>
      </c>
      <c r="I39" s="45" t="s">
        <v>14</v>
      </c>
      <c r="J39" s="45">
        <v>100</v>
      </c>
      <c r="K39" s="161" t="s">
        <v>14</v>
      </c>
      <c r="L39" s="151" t="s">
        <v>14</v>
      </c>
      <c r="M39" s="45" t="s">
        <v>14</v>
      </c>
      <c r="N39" s="288" t="s">
        <v>14</v>
      </c>
      <c r="O39" s="44" t="s">
        <v>14</v>
      </c>
      <c r="P39" s="204"/>
      <c r="Q39" s="45"/>
      <c r="R39" s="209"/>
      <c r="S39" s="52">
        <f t="shared" si="2"/>
        <v>100</v>
      </c>
      <c r="U39" s="272">
        <f t="shared" si="0"/>
        <v>1</v>
      </c>
      <c r="V39" s="318">
        <f t="shared" si="1"/>
        <v>100</v>
      </c>
    </row>
    <row r="40" spans="1:22" ht="12.75">
      <c r="A40" s="300">
        <v>19</v>
      </c>
      <c r="B40" s="55" t="s">
        <v>430</v>
      </c>
      <c r="C40" s="82" t="s">
        <v>110</v>
      </c>
      <c r="D40" s="95">
        <v>1953</v>
      </c>
      <c r="E40" s="219">
        <v>80</v>
      </c>
      <c r="F40" s="45" t="s">
        <v>14</v>
      </c>
      <c r="G40" s="45" t="s">
        <v>14</v>
      </c>
      <c r="H40" s="45" t="s">
        <v>14</v>
      </c>
      <c r="I40" s="45" t="s">
        <v>14</v>
      </c>
      <c r="J40" s="161" t="s">
        <v>14</v>
      </c>
      <c r="K40" s="161" t="s">
        <v>14</v>
      </c>
      <c r="L40" s="151" t="s">
        <v>14</v>
      </c>
      <c r="M40" s="45" t="s">
        <v>14</v>
      </c>
      <c r="N40" s="288" t="s">
        <v>14</v>
      </c>
      <c r="O40" s="44" t="s">
        <v>14</v>
      </c>
      <c r="P40" s="204"/>
      <c r="Q40" s="45"/>
      <c r="R40" s="209"/>
      <c r="S40" s="52">
        <f t="shared" si="2"/>
        <v>80</v>
      </c>
      <c r="U40" s="272">
        <f t="shared" si="0"/>
        <v>1</v>
      </c>
      <c r="V40" s="318">
        <f t="shared" si="1"/>
        <v>80</v>
      </c>
    </row>
    <row r="41" spans="1:22" ht="12.75">
      <c r="A41" s="300">
        <v>20</v>
      </c>
      <c r="B41" s="55" t="s">
        <v>430</v>
      </c>
      <c r="C41" s="82" t="s">
        <v>191</v>
      </c>
      <c r="D41" s="95"/>
      <c r="E41" s="188" t="s">
        <v>14</v>
      </c>
      <c r="F41" s="45" t="s">
        <v>14</v>
      </c>
      <c r="G41" s="45" t="s">
        <v>14</v>
      </c>
      <c r="H41" s="45" t="s">
        <v>14</v>
      </c>
      <c r="I41" s="45" t="s">
        <v>14</v>
      </c>
      <c r="J41" s="45" t="s">
        <v>14</v>
      </c>
      <c r="K41" s="45" t="s">
        <v>14</v>
      </c>
      <c r="L41" s="204">
        <v>80</v>
      </c>
      <c r="M41" s="45" t="s">
        <v>14</v>
      </c>
      <c r="N41" s="288" t="s">
        <v>14</v>
      </c>
      <c r="O41" s="44" t="s">
        <v>14</v>
      </c>
      <c r="P41" s="204"/>
      <c r="Q41" s="45"/>
      <c r="R41" s="209"/>
      <c r="S41" s="52">
        <f t="shared" si="2"/>
        <v>80</v>
      </c>
      <c r="U41" s="272">
        <f t="shared" si="0"/>
        <v>1</v>
      </c>
      <c r="V41" s="318">
        <f t="shared" si="1"/>
        <v>80</v>
      </c>
    </row>
    <row r="42" spans="1:22" ht="12.75">
      <c r="A42" s="300">
        <v>21</v>
      </c>
      <c r="B42" s="55" t="s">
        <v>430</v>
      </c>
      <c r="C42" s="82" t="s">
        <v>132</v>
      </c>
      <c r="D42" s="95">
        <v>1960</v>
      </c>
      <c r="E42" s="188" t="s">
        <v>14</v>
      </c>
      <c r="F42" s="45" t="s">
        <v>14</v>
      </c>
      <c r="G42" s="45">
        <v>80</v>
      </c>
      <c r="H42" s="45" t="s">
        <v>14</v>
      </c>
      <c r="I42" s="45" t="s">
        <v>14</v>
      </c>
      <c r="J42" s="45" t="s">
        <v>14</v>
      </c>
      <c r="K42" s="161" t="s">
        <v>14</v>
      </c>
      <c r="L42" s="151" t="s">
        <v>14</v>
      </c>
      <c r="M42" s="45" t="s">
        <v>14</v>
      </c>
      <c r="N42" s="288" t="s">
        <v>14</v>
      </c>
      <c r="O42" s="44" t="s">
        <v>14</v>
      </c>
      <c r="P42" s="204"/>
      <c r="Q42" s="45"/>
      <c r="R42" s="209"/>
      <c r="S42" s="52">
        <f t="shared" si="2"/>
        <v>80</v>
      </c>
      <c r="U42" s="272">
        <f t="shared" si="0"/>
        <v>1</v>
      </c>
      <c r="V42" s="318">
        <f t="shared" si="1"/>
        <v>80</v>
      </c>
    </row>
    <row r="43" spans="1:22" ht="12.75">
      <c r="A43" s="300">
        <v>22</v>
      </c>
      <c r="B43" s="55" t="s">
        <v>430</v>
      </c>
      <c r="C43" s="82" t="s">
        <v>192</v>
      </c>
      <c r="D43" s="96"/>
      <c r="E43" s="188" t="s">
        <v>14</v>
      </c>
      <c r="F43" s="45" t="s">
        <v>14</v>
      </c>
      <c r="G43" s="45" t="s">
        <v>14</v>
      </c>
      <c r="H43" s="45" t="s">
        <v>14</v>
      </c>
      <c r="I43" s="45" t="s">
        <v>14</v>
      </c>
      <c r="J43" s="45" t="s">
        <v>14</v>
      </c>
      <c r="K43" s="45" t="s">
        <v>14</v>
      </c>
      <c r="L43" s="204">
        <v>80</v>
      </c>
      <c r="M43" s="45" t="s">
        <v>14</v>
      </c>
      <c r="N43" s="288" t="s">
        <v>14</v>
      </c>
      <c r="O43" s="44" t="s">
        <v>14</v>
      </c>
      <c r="P43" s="204"/>
      <c r="Q43" s="45"/>
      <c r="R43" s="209"/>
      <c r="S43" s="52">
        <f t="shared" si="2"/>
        <v>80</v>
      </c>
      <c r="U43" s="272">
        <f t="shared" si="0"/>
        <v>1</v>
      </c>
      <c r="V43" s="318">
        <f t="shared" si="1"/>
        <v>80</v>
      </c>
    </row>
    <row r="44" spans="1:22" ht="12.75">
      <c r="A44" s="300">
        <v>23</v>
      </c>
      <c r="B44" s="55" t="s">
        <v>431</v>
      </c>
      <c r="C44" s="82" t="s">
        <v>322</v>
      </c>
      <c r="D44" s="95"/>
      <c r="E44" s="188" t="s">
        <v>14</v>
      </c>
      <c r="F44" s="45" t="s">
        <v>14</v>
      </c>
      <c r="G44" s="45" t="s">
        <v>14</v>
      </c>
      <c r="H44" s="45" t="s">
        <v>14</v>
      </c>
      <c r="I44" s="45" t="s">
        <v>14</v>
      </c>
      <c r="J44" s="45" t="s">
        <v>14</v>
      </c>
      <c r="K44" s="45" t="s">
        <v>14</v>
      </c>
      <c r="L44" s="45" t="s">
        <v>14</v>
      </c>
      <c r="M44" s="45" t="s">
        <v>14</v>
      </c>
      <c r="N44" s="183" t="s">
        <v>14</v>
      </c>
      <c r="O44" s="44">
        <v>66</v>
      </c>
      <c r="P44" s="204"/>
      <c r="Q44" s="45"/>
      <c r="R44" s="209"/>
      <c r="S44" s="52">
        <f t="shared" si="2"/>
        <v>66</v>
      </c>
      <c r="U44" s="272">
        <f t="shared" si="0"/>
        <v>1</v>
      </c>
      <c r="V44" s="318">
        <f t="shared" si="1"/>
        <v>66</v>
      </c>
    </row>
    <row r="45" spans="1:22" ht="12.75">
      <c r="A45" s="300">
        <v>24</v>
      </c>
      <c r="B45" s="55" t="s">
        <v>431</v>
      </c>
      <c r="C45" s="82" t="s">
        <v>182</v>
      </c>
      <c r="D45" s="95">
        <v>1948</v>
      </c>
      <c r="E45" s="188" t="s">
        <v>14</v>
      </c>
      <c r="F45" s="45" t="s">
        <v>14</v>
      </c>
      <c r="G45" s="45" t="s">
        <v>14</v>
      </c>
      <c r="H45" s="45" t="s">
        <v>14</v>
      </c>
      <c r="I45" s="45" t="s">
        <v>14</v>
      </c>
      <c r="J45" s="45" t="s">
        <v>14</v>
      </c>
      <c r="K45" s="161">
        <v>66</v>
      </c>
      <c r="L45" s="151" t="s">
        <v>14</v>
      </c>
      <c r="M45" s="45" t="s">
        <v>14</v>
      </c>
      <c r="N45" s="288" t="s">
        <v>14</v>
      </c>
      <c r="O45" s="44" t="s">
        <v>14</v>
      </c>
      <c r="P45" s="204"/>
      <c r="Q45" s="45"/>
      <c r="R45" s="209"/>
      <c r="S45" s="52">
        <f t="shared" si="2"/>
        <v>66</v>
      </c>
      <c r="U45" s="272">
        <f t="shared" si="0"/>
        <v>1</v>
      </c>
      <c r="V45" s="318">
        <f t="shared" si="1"/>
        <v>66</v>
      </c>
    </row>
    <row r="46" spans="1:22" ht="12.75">
      <c r="A46" s="300">
        <v>25</v>
      </c>
      <c r="B46" s="55" t="s">
        <v>432</v>
      </c>
      <c r="C46" s="82" t="s">
        <v>171</v>
      </c>
      <c r="D46" s="95">
        <v>1957</v>
      </c>
      <c r="E46" s="188" t="s">
        <v>14</v>
      </c>
      <c r="F46" s="45" t="s">
        <v>14</v>
      </c>
      <c r="G46" s="45" t="s">
        <v>14</v>
      </c>
      <c r="H46" s="45" t="s">
        <v>14</v>
      </c>
      <c r="I46" s="45">
        <v>60</v>
      </c>
      <c r="J46" s="45" t="s">
        <v>14</v>
      </c>
      <c r="K46" s="161" t="s">
        <v>14</v>
      </c>
      <c r="L46" s="151" t="s">
        <v>14</v>
      </c>
      <c r="M46" s="45" t="s">
        <v>14</v>
      </c>
      <c r="N46" s="288" t="s">
        <v>14</v>
      </c>
      <c r="O46" s="44" t="s">
        <v>14</v>
      </c>
      <c r="P46" s="204"/>
      <c r="Q46" s="45"/>
      <c r="R46" s="209"/>
      <c r="S46" s="52">
        <f t="shared" si="2"/>
        <v>60</v>
      </c>
      <c r="U46" s="272">
        <f t="shared" si="0"/>
        <v>1</v>
      </c>
      <c r="V46" s="318">
        <f t="shared" si="1"/>
        <v>60</v>
      </c>
    </row>
    <row r="47" spans="1:22" ht="12.75">
      <c r="A47" s="300">
        <v>26</v>
      </c>
      <c r="B47" s="55" t="s">
        <v>432</v>
      </c>
      <c r="C47" s="82" t="s">
        <v>176</v>
      </c>
      <c r="D47" s="95">
        <v>1964</v>
      </c>
      <c r="E47" s="188" t="s">
        <v>14</v>
      </c>
      <c r="F47" s="45" t="s">
        <v>14</v>
      </c>
      <c r="G47" s="45" t="s">
        <v>14</v>
      </c>
      <c r="H47" s="45" t="s">
        <v>14</v>
      </c>
      <c r="I47" s="45" t="s">
        <v>14</v>
      </c>
      <c r="J47" s="45">
        <v>60</v>
      </c>
      <c r="K47" s="161" t="s">
        <v>14</v>
      </c>
      <c r="L47" s="151" t="s">
        <v>14</v>
      </c>
      <c r="M47" s="45" t="s">
        <v>14</v>
      </c>
      <c r="N47" s="288" t="s">
        <v>14</v>
      </c>
      <c r="O47" s="44" t="s">
        <v>14</v>
      </c>
      <c r="P47" s="204"/>
      <c r="Q47" s="45"/>
      <c r="R47" s="209"/>
      <c r="S47" s="52">
        <f t="shared" si="2"/>
        <v>60</v>
      </c>
      <c r="U47" s="272">
        <f t="shared" si="0"/>
        <v>1</v>
      </c>
      <c r="V47" s="318">
        <f t="shared" si="1"/>
        <v>60</v>
      </c>
    </row>
    <row r="48" spans="1:22" ht="12.75">
      <c r="A48" s="300">
        <v>27</v>
      </c>
      <c r="B48" s="55" t="s">
        <v>432</v>
      </c>
      <c r="C48" s="82" t="s">
        <v>179</v>
      </c>
      <c r="D48" s="95">
        <v>1960</v>
      </c>
      <c r="E48" s="188" t="s">
        <v>14</v>
      </c>
      <c r="F48" s="45" t="s">
        <v>14</v>
      </c>
      <c r="G48" s="45" t="s">
        <v>14</v>
      </c>
      <c r="H48" s="45" t="s">
        <v>14</v>
      </c>
      <c r="I48" s="45" t="s">
        <v>14</v>
      </c>
      <c r="J48" s="45">
        <v>60</v>
      </c>
      <c r="K48" s="161" t="s">
        <v>14</v>
      </c>
      <c r="L48" s="151" t="s">
        <v>14</v>
      </c>
      <c r="M48" s="45" t="s">
        <v>14</v>
      </c>
      <c r="N48" s="288" t="s">
        <v>14</v>
      </c>
      <c r="O48" s="44" t="s">
        <v>14</v>
      </c>
      <c r="P48" s="204"/>
      <c r="Q48" s="45"/>
      <c r="R48" s="209"/>
      <c r="S48" s="52">
        <f t="shared" si="2"/>
        <v>60</v>
      </c>
      <c r="U48" s="272">
        <f t="shared" si="0"/>
        <v>1</v>
      </c>
      <c r="V48" s="318">
        <f t="shared" si="1"/>
        <v>60</v>
      </c>
    </row>
    <row r="49" spans="1:22" ht="12.75">
      <c r="A49" s="300">
        <v>28</v>
      </c>
      <c r="B49" s="55" t="s">
        <v>432</v>
      </c>
      <c r="C49" s="82" t="s">
        <v>234</v>
      </c>
      <c r="D49" s="95">
        <v>1958</v>
      </c>
      <c r="E49" s="188" t="s">
        <v>14</v>
      </c>
      <c r="F49" s="45" t="s">
        <v>14</v>
      </c>
      <c r="G49" s="45" t="s">
        <v>14</v>
      </c>
      <c r="H49" s="45" t="s">
        <v>14</v>
      </c>
      <c r="I49" s="45" t="s">
        <v>14</v>
      </c>
      <c r="J49" s="45" t="s">
        <v>14</v>
      </c>
      <c r="K49" s="45" t="s">
        <v>14</v>
      </c>
      <c r="L49" s="45" t="s">
        <v>14</v>
      </c>
      <c r="M49" s="45" t="s">
        <v>14</v>
      </c>
      <c r="N49" s="288">
        <v>60</v>
      </c>
      <c r="O49" s="44" t="s">
        <v>14</v>
      </c>
      <c r="P49" s="204"/>
      <c r="Q49" s="45"/>
      <c r="R49" s="209"/>
      <c r="S49" s="52">
        <f t="shared" si="2"/>
        <v>60</v>
      </c>
      <c r="U49" s="272">
        <f t="shared" si="0"/>
        <v>1</v>
      </c>
      <c r="V49" s="318">
        <f t="shared" si="1"/>
        <v>60</v>
      </c>
    </row>
    <row r="50" spans="1:22" ht="12.75">
      <c r="A50" s="300">
        <v>29</v>
      </c>
      <c r="B50" s="55" t="s">
        <v>432</v>
      </c>
      <c r="C50" s="82" t="s">
        <v>208</v>
      </c>
      <c r="D50" s="95"/>
      <c r="E50" s="188" t="s">
        <v>14</v>
      </c>
      <c r="F50" s="45" t="s">
        <v>14</v>
      </c>
      <c r="G50" s="45" t="s">
        <v>14</v>
      </c>
      <c r="H50" s="45" t="s">
        <v>14</v>
      </c>
      <c r="I50" s="45" t="s">
        <v>14</v>
      </c>
      <c r="J50" s="45" t="s">
        <v>14</v>
      </c>
      <c r="K50" s="45" t="s">
        <v>14</v>
      </c>
      <c r="L50" s="45" t="s">
        <v>14</v>
      </c>
      <c r="M50" s="45">
        <v>60</v>
      </c>
      <c r="N50" s="288" t="s">
        <v>14</v>
      </c>
      <c r="O50" s="44" t="s">
        <v>14</v>
      </c>
      <c r="P50" s="204"/>
      <c r="Q50" s="45"/>
      <c r="R50" s="209"/>
      <c r="S50" s="52">
        <f t="shared" si="2"/>
        <v>60</v>
      </c>
      <c r="U50" s="272">
        <f t="shared" si="0"/>
        <v>1</v>
      </c>
      <c r="V50" s="318">
        <f t="shared" si="1"/>
        <v>60</v>
      </c>
    </row>
    <row r="51" spans="1:22" ht="12.75">
      <c r="A51" s="300">
        <v>30</v>
      </c>
      <c r="B51" s="55" t="s">
        <v>432</v>
      </c>
      <c r="C51" s="82" t="s">
        <v>43</v>
      </c>
      <c r="D51" s="95">
        <v>1960</v>
      </c>
      <c r="E51" s="188" t="s">
        <v>14</v>
      </c>
      <c r="F51" s="45" t="s">
        <v>14</v>
      </c>
      <c r="G51" s="45">
        <v>60</v>
      </c>
      <c r="H51" s="45" t="s">
        <v>14</v>
      </c>
      <c r="I51" s="45" t="s">
        <v>14</v>
      </c>
      <c r="J51" s="45" t="s">
        <v>14</v>
      </c>
      <c r="K51" s="161" t="s">
        <v>14</v>
      </c>
      <c r="L51" s="151" t="s">
        <v>14</v>
      </c>
      <c r="M51" s="45" t="s">
        <v>14</v>
      </c>
      <c r="N51" s="288" t="s">
        <v>14</v>
      </c>
      <c r="O51" s="44" t="s">
        <v>14</v>
      </c>
      <c r="P51" s="204"/>
      <c r="Q51" s="45"/>
      <c r="R51" s="209"/>
      <c r="S51" s="52">
        <f t="shared" si="2"/>
        <v>60</v>
      </c>
      <c r="U51" s="272">
        <f t="shared" si="0"/>
        <v>1</v>
      </c>
      <c r="V51" s="318">
        <f t="shared" si="1"/>
        <v>60</v>
      </c>
    </row>
    <row r="52" spans="1:22" ht="12.75">
      <c r="A52" s="300">
        <v>31</v>
      </c>
      <c r="B52" s="55" t="s">
        <v>432</v>
      </c>
      <c r="C52" s="82" t="s">
        <v>209</v>
      </c>
      <c r="D52" s="95"/>
      <c r="E52" s="188" t="s">
        <v>14</v>
      </c>
      <c r="F52" s="45" t="s">
        <v>14</v>
      </c>
      <c r="G52" s="45" t="s">
        <v>14</v>
      </c>
      <c r="H52" s="45" t="s">
        <v>14</v>
      </c>
      <c r="I52" s="45" t="s">
        <v>14</v>
      </c>
      <c r="J52" s="45" t="s">
        <v>14</v>
      </c>
      <c r="K52" s="45" t="s">
        <v>14</v>
      </c>
      <c r="L52" s="45" t="s">
        <v>14</v>
      </c>
      <c r="M52" s="45">
        <v>60</v>
      </c>
      <c r="N52" s="288" t="s">
        <v>14</v>
      </c>
      <c r="O52" s="44" t="s">
        <v>14</v>
      </c>
      <c r="P52" s="204"/>
      <c r="Q52" s="45"/>
      <c r="R52" s="209"/>
      <c r="S52" s="52">
        <f t="shared" si="2"/>
        <v>60</v>
      </c>
      <c r="U52" s="272">
        <f t="shared" si="0"/>
        <v>1</v>
      </c>
      <c r="V52" s="318">
        <f t="shared" si="1"/>
        <v>60</v>
      </c>
    </row>
    <row r="53" spans="1:22" ht="12.75">
      <c r="A53" s="300">
        <v>32</v>
      </c>
      <c r="B53" s="55" t="s">
        <v>432</v>
      </c>
      <c r="C53" s="83" t="s">
        <v>172</v>
      </c>
      <c r="D53" s="94">
        <v>1959</v>
      </c>
      <c r="E53" s="175" t="s">
        <v>14</v>
      </c>
      <c r="F53" s="45" t="s">
        <v>14</v>
      </c>
      <c r="G53" s="45" t="s">
        <v>14</v>
      </c>
      <c r="H53" s="45" t="s">
        <v>14</v>
      </c>
      <c r="I53" s="45">
        <v>60</v>
      </c>
      <c r="J53" s="45" t="s">
        <v>14</v>
      </c>
      <c r="K53" s="161" t="s">
        <v>14</v>
      </c>
      <c r="L53" s="151" t="s">
        <v>14</v>
      </c>
      <c r="M53" s="45" t="s">
        <v>14</v>
      </c>
      <c r="N53" s="288" t="s">
        <v>14</v>
      </c>
      <c r="O53" s="44" t="s">
        <v>14</v>
      </c>
      <c r="P53" s="204"/>
      <c r="Q53" s="45"/>
      <c r="R53" s="209"/>
      <c r="S53" s="52">
        <f t="shared" si="2"/>
        <v>60</v>
      </c>
      <c r="U53" s="272">
        <f t="shared" si="0"/>
        <v>1</v>
      </c>
      <c r="V53" s="318">
        <f t="shared" si="1"/>
        <v>60</v>
      </c>
    </row>
    <row r="54" spans="1:22" ht="12.75">
      <c r="A54" s="300">
        <v>33</v>
      </c>
      <c r="B54" s="55" t="s">
        <v>432</v>
      </c>
      <c r="C54" s="82" t="s">
        <v>201</v>
      </c>
      <c r="D54" s="187"/>
      <c r="E54" s="195" t="s">
        <v>14</v>
      </c>
      <c r="F54" s="44" t="s">
        <v>14</v>
      </c>
      <c r="G54" s="44" t="s">
        <v>14</v>
      </c>
      <c r="H54" s="44" t="s">
        <v>14</v>
      </c>
      <c r="I54" s="44" t="s">
        <v>14</v>
      </c>
      <c r="J54" s="44" t="s">
        <v>14</v>
      </c>
      <c r="K54" s="44" t="s">
        <v>14</v>
      </c>
      <c r="L54" s="44" t="s">
        <v>14</v>
      </c>
      <c r="M54" s="44">
        <v>60</v>
      </c>
      <c r="N54" s="162" t="s">
        <v>14</v>
      </c>
      <c r="O54" s="44" t="s">
        <v>14</v>
      </c>
      <c r="P54" s="198"/>
      <c r="Q54" s="44"/>
      <c r="R54" s="203"/>
      <c r="S54" s="52">
        <f t="shared" si="2"/>
        <v>60</v>
      </c>
      <c r="U54" s="272">
        <f t="shared" si="0"/>
        <v>1</v>
      </c>
      <c r="V54" s="318">
        <f t="shared" si="1"/>
        <v>60</v>
      </c>
    </row>
    <row r="55" spans="1:22" ht="12.75">
      <c r="A55" s="300">
        <v>34</v>
      </c>
      <c r="B55" s="55" t="s">
        <v>432</v>
      </c>
      <c r="C55" s="82" t="s">
        <v>117</v>
      </c>
      <c r="D55" s="96">
        <v>1946</v>
      </c>
      <c r="E55" s="195" t="s">
        <v>14</v>
      </c>
      <c r="F55" s="44" t="s">
        <v>14</v>
      </c>
      <c r="G55" s="44" t="s">
        <v>14</v>
      </c>
      <c r="H55" s="44" t="s">
        <v>14</v>
      </c>
      <c r="I55" s="44" t="s">
        <v>14</v>
      </c>
      <c r="J55" s="44" t="s">
        <v>14</v>
      </c>
      <c r="K55" s="44" t="s">
        <v>14</v>
      </c>
      <c r="L55" s="44" t="s">
        <v>14</v>
      </c>
      <c r="M55" s="44" t="s">
        <v>14</v>
      </c>
      <c r="N55" s="162">
        <v>60</v>
      </c>
      <c r="O55" s="44" t="s">
        <v>14</v>
      </c>
      <c r="P55" s="198"/>
      <c r="Q55" s="44"/>
      <c r="R55" s="203"/>
      <c r="S55" s="52">
        <f t="shared" si="2"/>
        <v>60</v>
      </c>
      <c r="U55" s="272">
        <f t="shared" si="0"/>
        <v>1</v>
      </c>
      <c r="V55" s="318">
        <f t="shared" si="1"/>
        <v>60</v>
      </c>
    </row>
    <row r="56" spans="1:22" ht="12.75">
      <c r="A56" s="300">
        <v>35</v>
      </c>
      <c r="B56" s="55" t="s">
        <v>432</v>
      </c>
      <c r="C56" s="82" t="s">
        <v>210</v>
      </c>
      <c r="D56" s="96"/>
      <c r="E56" s="195" t="s">
        <v>14</v>
      </c>
      <c r="F56" s="44" t="s">
        <v>14</v>
      </c>
      <c r="G56" s="44" t="s">
        <v>14</v>
      </c>
      <c r="H56" s="44" t="s">
        <v>14</v>
      </c>
      <c r="I56" s="44" t="s">
        <v>14</v>
      </c>
      <c r="J56" s="44" t="s">
        <v>14</v>
      </c>
      <c r="K56" s="44" t="s">
        <v>14</v>
      </c>
      <c r="L56" s="44" t="s">
        <v>14</v>
      </c>
      <c r="M56" s="44">
        <v>60</v>
      </c>
      <c r="N56" s="162" t="s">
        <v>14</v>
      </c>
      <c r="O56" s="44" t="s">
        <v>14</v>
      </c>
      <c r="P56" s="198"/>
      <c r="Q56" s="44"/>
      <c r="R56" s="203"/>
      <c r="S56" s="52">
        <f t="shared" si="2"/>
        <v>60</v>
      </c>
      <c r="U56" s="272">
        <f t="shared" si="0"/>
        <v>1</v>
      </c>
      <c r="V56" s="318">
        <f t="shared" si="1"/>
        <v>60</v>
      </c>
    </row>
    <row r="57" spans="1:22" ht="12.75">
      <c r="A57" s="300">
        <v>36</v>
      </c>
      <c r="B57" s="55" t="s">
        <v>433</v>
      </c>
      <c r="C57" s="82" t="s">
        <v>12</v>
      </c>
      <c r="D57" s="96">
        <v>1952</v>
      </c>
      <c r="E57" s="195" t="s">
        <v>14</v>
      </c>
      <c r="F57" s="44" t="s">
        <v>14</v>
      </c>
      <c r="G57" s="44" t="s">
        <v>14</v>
      </c>
      <c r="H57" s="44" t="s">
        <v>14</v>
      </c>
      <c r="I57" s="44" t="s">
        <v>14</v>
      </c>
      <c r="J57" s="44" t="s">
        <v>14</v>
      </c>
      <c r="K57" s="162">
        <v>44</v>
      </c>
      <c r="L57" s="130" t="s">
        <v>14</v>
      </c>
      <c r="M57" s="44" t="s">
        <v>14</v>
      </c>
      <c r="N57" s="162" t="s">
        <v>14</v>
      </c>
      <c r="O57" s="44" t="s">
        <v>14</v>
      </c>
      <c r="P57" s="198"/>
      <c r="Q57" s="44"/>
      <c r="R57" s="203"/>
      <c r="S57" s="52">
        <f t="shared" si="2"/>
        <v>44</v>
      </c>
      <c r="U57" s="272">
        <f t="shared" si="0"/>
        <v>1</v>
      </c>
      <c r="V57" s="318">
        <f t="shared" si="1"/>
        <v>44</v>
      </c>
    </row>
    <row r="58" spans="1:22" ht="12.75">
      <c r="A58" s="300">
        <v>37</v>
      </c>
      <c r="B58" s="55" t="s">
        <v>434</v>
      </c>
      <c r="C58" s="82" t="s">
        <v>186</v>
      </c>
      <c r="D58" s="96"/>
      <c r="E58" s="195" t="s">
        <v>14</v>
      </c>
      <c r="F58" s="44" t="s">
        <v>14</v>
      </c>
      <c r="G58" s="44" t="s">
        <v>14</v>
      </c>
      <c r="H58" s="44" t="s">
        <v>14</v>
      </c>
      <c r="I58" s="44" t="s">
        <v>14</v>
      </c>
      <c r="J58" s="44">
        <v>40</v>
      </c>
      <c r="K58" s="162" t="s">
        <v>14</v>
      </c>
      <c r="L58" s="130" t="s">
        <v>14</v>
      </c>
      <c r="M58" s="44" t="s">
        <v>14</v>
      </c>
      <c r="N58" s="162" t="s">
        <v>14</v>
      </c>
      <c r="O58" s="44" t="s">
        <v>14</v>
      </c>
      <c r="P58" s="198"/>
      <c r="Q58" s="44"/>
      <c r="R58" s="203"/>
      <c r="S58" s="52">
        <f t="shared" si="2"/>
        <v>40</v>
      </c>
      <c r="U58" s="272">
        <f t="shared" si="0"/>
        <v>1</v>
      </c>
      <c r="V58" s="318">
        <f t="shared" si="1"/>
        <v>40</v>
      </c>
    </row>
    <row r="59" spans="1:22" ht="12.75">
      <c r="A59" s="300">
        <v>38</v>
      </c>
      <c r="B59" s="54" t="s">
        <v>434</v>
      </c>
      <c r="C59" s="82" t="s">
        <v>236</v>
      </c>
      <c r="D59" s="96"/>
      <c r="E59" s="195" t="s">
        <v>14</v>
      </c>
      <c r="F59" s="44" t="s">
        <v>14</v>
      </c>
      <c r="G59" s="44" t="s">
        <v>14</v>
      </c>
      <c r="H59" s="44" t="s">
        <v>14</v>
      </c>
      <c r="I59" s="44" t="s">
        <v>14</v>
      </c>
      <c r="J59" s="44" t="s">
        <v>14</v>
      </c>
      <c r="K59" s="44" t="s">
        <v>14</v>
      </c>
      <c r="L59" s="44" t="s">
        <v>14</v>
      </c>
      <c r="M59" s="44" t="s">
        <v>14</v>
      </c>
      <c r="N59" s="162">
        <v>40</v>
      </c>
      <c r="O59" s="44" t="s">
        <v>14</v>
      </c>
      <c r="P59" s="198"/>
      <c r="Q59" s="44"/>
      <c r="R59" s="203"/>
      <c r="S59" s="52">
        <f t="shared" si="2"/>
        <v>40</v>
      </c>
      <c r="U59" s="272">
        <f t="shared" si="0"/>
        <v>1</v>
      </c>
      <c r="V59" s="318">
        <f t="shared" si="1"/>
        <v>40</v>
      </c>
    </row>
    <row r="60" spans="1:22" ht="12.75">
      <c r="A60" s="300">
        <v>39</v>
      </c>
      <c r="B60" s="55" t="s">
        <v>434</v>
      </c>
      <c r="C60" s="82" t="s">
        <v>107</v>
      </c>
      <c r="D60" s="96">
        <v>1947</v>
      </c>
      <c r="E60" s="219">
        <v>40</v>
      </c>
      <c r="F60" s="45" t="s">
        <v>14</v>
      </c>
      <c r="G60" s="45" t="s">
        <v>14</v>
      </c>
      <c r="H60" s="45" t="s">
        <v>14</v>
      </c>
      <c r="I60" s="44" t="s">
        <v>14</v>
      </c>
      <c r="J60" s="44" t="s">
        <v>14</v>
      </c>
      <c r="K60" s="44" t="s">
        <v>14</v>
      </c>
      <c r="L60" s="130" t="s">
        <v>14</v>
      </c>
      <c r="M60" s="44" t="s">
        <v>14</v>
      </c>
      <c r="N60" s="162" t="s">
        <v>14</v>
      </c>
      <c r="O60" s="44" t="s">
        <v>14</v>
      </c>
      <c r="P60" s="198"/>
      <c r="Q60" s="44"/>
      <c r="R60" s="203"/>
      <c r="S60" s="52">
        <f t="shared" si="2"/>
        <v>40</v>
      </c>
      <c r="U60" s="272">
        <f t="shared" si="0"/>
        <v>1</v>
      </c>
      <c r="V60" s="318">
        <f t="shared" si="1"/>
        <v>40</v>
      </c>
    </row>
    <row r="61" spans="1:22" ht="12.75">
      <c r="A61" s="300">
        <v>40</v>
      </c>
      <c r="B61" s="55" t="s">
        <v>434</v>
      </c>
      <c r="C61" s="82" t="s">
        <v>235</v>
      </c>
      <c r="D61" s="96"/>
      <c r="E61" s="188" t="s">
        <v>14</v>
      </c>
      <c r="F61" s="45" t="s">
        <v>14</v>
      </c>
      <c r="G61" s="45" t="s">
        <v>14</v>
      </c>
      <c r="H61" s="45" t="s">
        <v>14</v>
      </c>
      <c r="I61" s="44" t="s">
        <v>14</v>
      </c>
      <c r="J61" s="44" t="s">
        <v>14</v>
      </c>
      <c r="K61" s="44" t="s">
        <v>14</v>
      </c>
      <c r="L61" s="44" t="s">
        <v>14</v>
      </c>
      <c r="M61" s="44" t="s">
        <v>14</v>
      </c>
      <c r="N61" s="162">
        <v>40</v>
      </c>
      <c r="O61" s="44" t="s">
        <v>14</v>
      </c>
      <c r="P61" s="198"/>
      <c r="Q61" s="44"/>
      <c r="R61" s="203"/>
      <c r="S61" s="52">
        <f t="shared" si="2"/>
        <v>40</v>
      </c>
      <c r="U61" s="272">
        <f t="shared" si="0"/>
        <v>1</v>
      </c>
      <c r="V61" s="318">
        <f t="shared" si="1"/>
        <v>40</v>
      </c>
    </row>
    <row r="62" spans="1:22" ht="12.75">
      <c r="A62" s="300">
        <v>41</v>
      </c>
      <c r="B62" s="55" t="s">
        <v>434</v>
      </c>
      <c r="C62" s="82" t="s">
        <v>178</v>
      </c>
      <c r="D62" s="187">
        <v>1960</v>
      </c>
      <c r="E62" s="195" t="s">
        <v>14</v>
      </c>
      <c r="F62" s="44" t="s">
        <v>14</v>
      </c>
      <c r="G62" s="44" t="s">
        <v>14</v>
      </c>
      <c r="H62" s="44" t="s">
        <v>14</v>
      </c>
      <c r="I62" s="44" t="s">
        <v>14</v>
      </c>
      <c r="J62" s="44">
        <v>40</v>
      </c>
      <c r="K62" s="162" t="s">
        <v>14</v>
      </c>
      <c r="L62" s="130" t="s">
        <v>14</v>
      </c>
      <c r="M62" s="44" t="s">
        <v>14</v>
      </c>
      <c r="N62" s="162" t="s">
        <v>14</v>
      </c>
      <c r="O62" s="44" t="s">
        <v>14</v>
      </c>
      <c r="P62" s="198"/>
      <c r="Q62" s="44"/>
      <c r="R62" s="203"/>
      <c r="S62" s="52">
        <f t="shared" si="2"/>
        <v>40</v>
      </c>
      <c r="U62" s="272">
        <f t="shared" si="0"/>
        <v>1</v>
      </c>
      <c r="V62" s="318">
        <f t="shared" si="1"/>
        <v>40</v>
      </c>
    </row>
    <row r="63" spans="1:22" ht="13.5" thickBot="1">
      <c r="A63" s="300">
        <v>42</v>
      </c>
      <c r="B63" s="56" t="s">
        <v>434</v>
      </c>
      <c r="C63" s="185" t="s">
        <v>102</v>
      </c>
      <c r="D63" s="186">
        <v>1958</v>
      </c>
      <c r="E63" s="222">
        <v>40</v>
      </c>
      <c r="F63" s="150" t="s">
        <v>14</v>
      </c>
      <c r="G63" s="150" t="s">
        <v>14</v>
      </c>
      <c r="H63" s="150" t="s">
        <v>14</v>
      </c>
      <c r="I63" s="150" t="s">
        <v>14</v>
      </c>
      <c r="J63" s="150" t="s">
        <v>14</v>
      </c>
      <c r="K63" s="225" t="s">
        <v>14</v>
      </c>
      <c r="L63" s="268" t="s">
        <v>14</v>
      </c>
      <c r="M63" s="150" t="s">
        <v>14</v>
      </c>
      <c r="N63" s="292" t="s">
        <v>14</v>
      </c>
      <c r="O63" s="150" t="s">
        <v>14</v>
      </c>
      <c r="P63" s="223"/>
      <c r="Q63" s="150"/>
      <c r="R63" s="215"/>
      <c r="S63" s="53">
        <f t="shared" si="2"/>
        <v>40</v>
      </c>
      <c r="U63" s="273">
        <f t="shared" si="0"/>
        <v>1</v>
      </c>
      <c r="V63" s="317">
        <f t="shared" si="1"/>
        <v>40</v>
      </c>
    </row>
    <row r="64" ht="13.5" thickBot="1"/>
    <row r="65" spans="2:22" ht="13.5" thickBot="1">
      <c r="B65" s="50" t="s">
        <v>0</v>
      </c>
      <c r="C65" s="86" t="s">
        <v>46</v>
      </c>
      <c r="D65" s="84" t="s">
        <v>40</v>
      </c>
      <c r="E65" s="5">
        <v>1</v>
      </c>
      <c r="F65" s="6">
        <v>2</v>
      </c>
      <c r="G65" s="6">
        <v>3</v>
      </c>
      <c r="H65" s="6">
        <v>4</v>
      </c>
      <c r="I65" s="6">
        <v>5</v>
      </c>
      <c r="J65" s="6">
        <v>6</v>
      </c>
      <c r="K65" s="6">
        <v>7</v>
      </c>
      <c r="L65" s="38">
        <v>8</v>
      </c>
      <c r="M65" s="6">
        <v>9</v>
      </c>
      <c r="N65" s="6">
        <v>10</v>
      </c>
      <c r="O65" s="6">
        <v>11</v>
      </c>
      <c r="P65" s="6">
        <v>12</v>
      </c>
      <c r="Q65" s="6">
        <v>13</v>
      </c>
      <c r="R65" s="6">
        <v>15</v>
      </c>
      <c r="S65" s="50" t="s">
        <v>39</v>
      </c>
      <c r="U65" s="50" t="s">
        <v>303</v>
      </c>
      <c r="V65" s="259" t="s">
        <v>304</v>
      </c>
    </row>
    <row r="66" spans="1:22" ht="12.75">
      <c r="A66" s="301">
        <v>1</v>
      </c>
      <c r="B66" s="89" t="s">
        <v>15</v>
      </c>
      <c r="C66" s="82" t="s">
        <v>107</v>
      </c>
      <c r="D66" s="96">
        <v>1947</v>
      </c>
      <c r="E66" s="194" t="s">
        <v>14</v>
      </c>
      <c r="F66" s="43">
        <v>80</v>
      </c>
      <c r="G66" s="45">
        <v>100</v>
      </c>
      <c r="H66" s="45" t="s">
        <v>14</v>
      </c>
      <c r="I66" s="45">
        <v>100</v>
      </c>
      <c r="J66" s="45" t="s">
        <v>14</v>
      </c>
      <c r="K66" s="45">
        <v>110</v>
      </c>
      <c r="L66" s="45" t="s">
        <v>14</v>
      </c>
      <c r="M66" s="45">
        <v>80</v>
      </c>
      <c r="N66" s="161" t="s">
        <v>14</v>
      </c>
      <c r="O66" s="44">
        <v>88</v>
      </c>
      <c r="P66" s="45"/>
      <c r="Q66" s="44"/>
      <c r="R66" s="3"/>
      <c r="S66" s="52">
        <f aca="true" t="shared" si="3" ref="S66:S79">SUM(E66:R66)</f>
        <v>558</v>
      </c>
      <c r="U66" s="265">
        <f aca="true" t="shared" si="4" ref="U66:U79">COUNTIF(E66:R66,"&gt;1")</f>
        <v>6</v>
      </c>
      <c r="V66" s="316">
        <f>S66/U66</f>
        <v>93</v>
      </c>
    </row>
    <row r="67" spans="1:22" ht="12.75">
      <c r="A67" s="301">
        <v>2</v>
      </c>
      <c r="B67" s="55" t="s">
        <v>16</v>
      </c>
      <c r="C67" s="82" t="s">
        <v>12</v>
      </c>
      <c r="D67" s="95">
        <v>1952</v>
      </c>
      <c r="E67" s="208">
        <v>80</v>
      </c>
      <c r="F67" s="45" t="s">
        <v>14</v>
      </c>
      <c r="G67" s="44">
        <v>80</v>
      </c>
      <c r="H67" s="44" t="s">
        <v>14</v>
      </c>
      <c r="I67" s="44">
        <v>80</v>
      </c>
      <c r="J67" s="44" t="s">
        <v>14</v>
      </c>
      <c r="K67" s="44" t="s">
        <v>14</v>
      </c>
      <c r="L67" s="44">
        <v>80</v>
      </c>
      <c r="M67" s="44">
        <v>80</v>
      </c>
      <c r="N67" s="211">
        <v>60</v>
      </c>
      <c r="O67" s="44">
        <v>88</v>
      </c>
      <c r="P67" s="45"/>
      <c r="Q67" s="198"/>
      <c r="R67" s="203"/>
      <c r="S67" s="52">
        <f t="shared" si="3"/>
        <v>548</v>
      </c>
      <c r="U67" s="267">
        <f t="shared" si="4"/>
        <v>7</v>
      </c>
      <c r="V67" s="318">
        <f aca="true" t="shared" si="5" ref="V67:V79">S67/U67</f>
        <v>78.28571428571429</v>
      </c>
    </row>
    <row r="68" spans="1:22" ht="12.75">
      <c r="A68" s="301">
        <v>3</v>
      </c>
      <c r="B68" s="54" t="s">
        <v>20</v>
      </c>
      <c r="C68" s="82" t="s">
        <v>105</v>
      </c>
      <c r="D68" s="95">
        <v>1947</v>
      </c>
      <c r="E68" s="208">
        <v>100</v>
      </c>
      <c r="F68" s="45">
        <v>100</v>
      </c>
      <c r="G68" s="44" t="s">
        <v>14</v>
      </c>
      <c r="H68" s="44" t="s">
        <v>14</v>
      </c>
      <c r="I68" s="44" t="s">
        <v>14</v>
      </c>
      <c r="J68" s="44" t="s">
        <v>14</v>
      </c>
      <c r="K68" s="44" t="s">
        <v>14</v>
      </c>
      <c r="L68" s="44">
        <v>100</v>
      </c>
      <c r="M68" s="44" t="s">
        <v>14</v>
      </c>
      <c r="N68" s="211">
        <v>100</v>
      </c>
      <c r="O68" s="44">
        <v>110</v>
      </c>
      <c r="P68" s="45"/>
      <c r="Q68" s="44"/>
      <c r="R68" s="3"/>
      <c r="S68" s="52">
        <f t="shared" si="3"/>
        <v>510</v>
      </c>
      <c r="U68" s="272">
        <f t="shared" si="4"/>
        <v>5</v>
      </c>
      <c r="V68" s="318">
        <f t="shared" si="5"/>
        <v>102</v>
      </c>
    </row>
    <row r="69" spans="1:22" ht="12.75">
      <c r="A69" s="301">
        <v>4</v>
      </c>
      <c r="B69" s="54" t="s">
        <v>17</v>
      </c>
      <c r="C69" s="82" t="s">
        <v>106</v>
      </c>
      <c r="D69" s="94">
        <v>1946</v>
      </c>
      <c r="E69" s="208">
        <v>100</v>
      </c>
      <c r="F69" s="45">
        <v>100</v>
      </c>
      <c r="G69" s="44" t="s">
        <v>14</v>
      </c>
      <c r="H69" s="44" t="s">
        <v>14</v>
      </c>
      <c r="I69" s="44">
        <v>80</v>
      </c>
      <c r="J69" s="44" t="s">
        <v>14</v>
      </c>
      <c r="K69" s="44" t="s">
        <v>14</v>
      </c>
      <c r="L69" s="44">
        <v>100</v>
      </c>
      <c r="M69" s="44" t="s">
        <v>14</v>
      </c>
      <c r="N69" s="211">
        <v>100</v>
      </c>
      <c r="O69" s="44" t="s">
        <v>14</v>
      </c>
      <c r="P69" s="45"/>
      <c r="Q69" s="44"/>
      <c r="R69" s="3"/>
      <c r="S69" s="52">
        <f t="shared" si="3"/>
        <v>480</v>
      </c>
      <c r="U69" s="272">
        <f t="shared" si="4"/>
        <v>5</v>
      </c>
      <c r="V69" s="318">
        <f t="shared" si="5"/>
        <v>96</v>
      </c>
    </row>
    <row r="70" spans="1:22" ht="12.75">
      <c r="A70" s="301">
        <v>5</v>
      </c>
      <c r="B70" s="54" t="s">
        <v>18</v>
      </c>
      <c r="C70" s="82" t="s">
        <v>58</v>
      </c>
      <c r="D70" s="94">
        <v>1942</v>
      </c>
      <c r="E70" s="208">
        <v>80</v>
      </c>
      <c r="F70" s="45" t="s">
        <v>14</v>
      </c>
      <c r="G70" s="44">
        <v>80</v>
      </c>
      <c r="H70" s="44" t="s">
        <v>14</v>
      </c>
      <c r="I70" s="44" t="s">
        <v>14</v>
      </c>
      <c r="J70" s="44" t="s">
        <v>14</v>
      </c>
      <c r="K70" s="162" t="s">
        <v>14</v>
      </c>
      <c r="L70" s="162" t="s">
        <v>14</v>
      </c>
      <c r="M70" s="44" t="s">
        <v>14</v>
      </c>
      <c r="N70" s="211">
        <v>60</v>
      </c>
      <c r="O70" s="44" t="s">
        <v>14</v>
      </c>
      <c r="P70" s="204"/>
      <c r="Q70" s="44"/>
      <c r="R70" s="203"/>
      <c r="S70" s="52">
        <f t="shared" si="3"/>
        <v>220</v>
      </c>
      <c r="U70" s="272">
        <f t="shared" si="4"/>
        <v>3</v>
      </c>
      <c r="V70" s="318">
        <f t="shared" si="5"/>
        <v>73.33333333333333</v>
      </c>
    </row>
    <row r="71" spans="1:22" ht="12.75">
      <c r="A71" s="301">
        <v>6</v>
      </c>
      <c r="B71" s="54" t="s">
        <v>21</v>
      </c>
      <c r="C71" s="82" t="s">
        <v>104</v>
      </c>
      <c r="D71" s="94">
        <v>1949</v>
      </c>
      <c r="E71" s="175" t="s">
        <v>14</v>
      </c>
      <c r="F71" s="45" t="s">
        <v>14</v>
      </c>
      <c r="G71" s="44" t="s">
        <v>14</v>
      </c>
      <c r="H71" s="44" t="s">
        <v>14</v>
      </c>
      <c r="I71" s="131">
        <v>100</v>
      </c>
      <c r="J71" s="131" t="s">
        <v>14</v>
      </c>
      <c r="K71" s="44" t="s">
        <v>14</v>
      </c>
      <c r="L71" s="44" t="s">
        <v>14</v>
      </c>
      <c r="M71" s="44">
        <v>100</v>
      </c>
      <c r="N71" s="288" t="s">
        <v>14</v>
      </c>
      <c r="O71" s="44" t="s">
        <v>14</v>
      </c>
      <c r="P71" s="45"/>
      <c r="Q71" s="44"/>
      <c r="R71" s="3"/>
      <c r="S71" s="52">
        <f t="shared" si="3"/>
        <v>200</v>
      </c>
      <c r="U71" s="272">
        <f t="shared" si="4"/>
        <v>2</v>
      </c>
      <c r="V71" s="318">
        <f t="shared" si="5"/>
        <v>100</v>
      </c>
    </row>
    <row r="72" spans="1:22" ht="12.75">
      <c r="A72" s="301">
        <v>7</v>
      </c>
      <c r="B72" s="54" t="s">
        <v>22</v>
      </c>
      <c r="C72" s="82" t="s">
        <v>119</v>
      </c>
      <c r="D72" s="94">
        <v>1947</v>
      </c>
      <c r="E72" s="175" t="s">
        <v>14</v>
      </c>
      <c r="F72" s="45">
        <v>80</v>
      </c>
      <c r="G72" s="44" t="s">
        <v>14</v>
      </c>
      <c r="H72" s="44" t="s">
        <v>14</v>
      </c>
      <c r="I72" s="44" t="s">
        <v>14</v>
      </c>
      <c r="J72" s="44" t="s">
        <v>14</v>
      </c>
      <c r="K72" s="44" t="s">
        <v>14</v>
      </c>
      <c r="L72" s="44">
        <v>80</v>
      </c>
      <c r="M72" s="44" t="s">
        <v>14</v>
      </c>
      <c r="N72" s="288" t="s">
        <v>14</v>
      </c>
      <c r="O72" s="44" t="s">
        <v>14</v>
      </c>
      <c r="P72" s="45"/>
      <c r="Q72" s="44"/>
      <c r="R72" s="3"/>
      <c r="S72" s="52">
        <f t="shared" si="3"/>
        <v>160</v>
      </c>
      <c r="U72" s="272">
        <f t="shared" si="4"/>
        <v>2</v>
      </c>
      <c r="V72" s="318">
        <f t="shared" si="5"/>
        <v>80</v>
      </c>
    </row>
    <row r="73" spans="1:22" ht="12.75">
      <c r="A73" s="301">
        <v>8</v>
      </c>
      <c r="B73" s="54" t="s">
        <v>243</v>
      </c>
      <c r="C73" s="82" t="s">
        <v>60</v>
      </c>
      <c r="D73" s="94">
        <v>1946</v>
      </c>
      <c r="E73" s="175" t="s">
        <v>14</v>
      </c>
      <c r="F73" s="45" t="s">
        <v>14</v>
      </c>
      <c r="G73" s="44" t="s">
        <v>14</v>
      </c>
      <c r="H73" s="44" t="s">
        <v>14</v>
      </c>
      <c r="I73" s="44" t="s">
        <v>14</v>
      </c>
      <c r="J73" s="44" t="s">
        <v>14</v>
      </c>
      <c r="K73" s="44" t="s">
        <v>14</v>
      </c>
      <c r="L73" s="44" t="s">
        <v>14</v>
      </c>
      <c r="M73" s="44" t="s">
        <v>14</v>
      </c>
      <c r="N73" s="288" t="s">
        <v>14</v>
      </c>
      <c r="O73" s="44">
        <v>110</v>
      </c>
      <c r="P73" s="45"/>
      <c r="Q73" s="44"/>
      <c r="R73" s="3"/>
      <c r="S73" s="52">
        <f t="shared" si="3"/>
        <v>110</v>
      </c>
      <c r="U73" s="272">
        <f t="shared" si="4"/>
        <v>1</v>
      </c>
      <c r="V73" s="318">
        <f t="shared" si="5"/>
        <v>110</v>
      </c>
    </row>
    <row r="74" spans="1:22" ht="12.75">
      <c r="A74" s="301">
        <v>9</v>
      </c>
      <c r="B74" s="54" t="s">
        <v>243</v>
      </c>
      <c r="C74" s="82" t="s">
        <v>181</v>
      </c>
      <c r="D74" s="94">
        <v>1948</v>
      </c>
      <c r="E74" s="175" t="s">
        <v>14</v>
      </c>
      <c r="F74" s="45" t="s">
        <v>14</v>
      </c>
      <c r="G74" s="44" t="s">
        <v>14</v>
      </c>
      <c r="H74" s="44" t="s">
        <v>14</v>
      </c>
      <c r="I74" s="44" t="s">
        <v>14</v>
      </c>
      <c r="J74" s="44" t="s">
        <v>14</v>
      </c>
      <c r="K74" s="44">
        <v>110</v>
      </c>
      <c r="L74" s="44" t="s">
        <v>14</v>
      </c>
      <c r="M74" s="44" t="s">
        <v>14</v>
      </c>
      <c r="N74" s="288" t="s">
        <v>14</v>
      </c>
      <c r="O74" s="44" t="s">
        <v>14</v>
      </c>
      <c r="P74" s="45"/>
      <c r="Q74" s="44"/>
      <c r="R74" s="3"/>
      <c r="S74" s="52">
        <f t="shared" si="3"/>
        <v>110</v>
      </c>
      <c r="U74" s="272">
        <f t="shared" si="4"/>
        <v>1</v>
      </c>
      <c r="V74" s="318">
        <f t="shared" si="5"/>
        <v>110</v>
      </c>
    </row>
    <row r="75" spans="1:22" ht="12.75">
      <c r="A75" s="301">
        <v>10</v>
      </c>
      <c r="B75" s="54" t="s">
        <v>25</v>
      </c>
      <c r="C75" s="82" t="s">
        <v>141</v>
      </c>
      <c r="D75" s="94">
        <v>1949</v>
      </c>
      <c r="E75" s="175" t="s">
        <v>14</v>
      </c>
      <c r="F75" s="45" t="s">
        <v>14</v>
      </c>
      <c r="G75" s="44">
        <v>100</v>
      </c>
      <c r="H75" s="44" t="s">
        <v>14</v>
      </c>
      <c r="I75" s="44" t="s">
        <v>14</v>
      </c>
      <c r="J75" s="44" t="s">
        <v>14</v>
      </c>
      <c r="K75" s="44" t="s">
        <v>14</v>
      </c>
      <c r="L75" s="44" t="s">
        <v>14</v>
      </c>
      <c r="M75" s="44" t="s">
        <v>14</v>
      </c>
      <c r="N75" s="288" t="s">
        <v>14</v>
      </c>
      <c r="O75" s="44" t="s">
        <v>14</v>
      </c>
      <c r="P75" s="45"/>
      <c r="Q75" s="44"/>
      <c r="R75" s="3"/>
      <c r="S75" s="52">
        <f t="shared" si="3"/>
        <v>100</v>
      </c>
      <c r="U75" s="272">
        <f t="shared" si="4"/>
        <v>1</v>
      </c>
      <c r="V75" s="318">
        <f t="shared" si="5"/>
        <v>100</v>
      </c>
    </row>
    <row r="76" spans="1:22" ht="12.75">
      <c r="A76" s="301">
        <v>11</v>
      </c>
      <c r="B76" s="55" t="s">
        <v>263</v>
      </c>
      <c r="C76" s="83" t="s">
        <v>43</v>
      </c>
      <c r="D76" s="94">
        <v>1950</v>
      </c>
      <c r="E76" s="175" t="s">
        <v>14</v>
      </c>
      <c r="F76" s="45" t="s">
        <v>14</v>
      </c>
      <c r="G76" s="44" t="s">
        <v>14</v>
      </c>
      <c r="H76" s="44" t="s">
        <v>14</v>
      </c>
      <c r="I76" s="44" t="s">
        <v>14</v>
      </c>
      <c r="J76" s="44" t="s">
        <v>14</v>
      </c>
      <c r="K76" s="44" t="s">
        <v>14</v>
      </c>
      <c r="L76" s="44" t="s">
        <v>14</v>
      </c>
      <c r="M76" s="44" t="s">
        <v>14</v>
      </c>
      <c r="N76" s="211">
        <v>80</v>
      </c>
      <c r="O76" s="44" t="s">
        <v>14</v>
      </c>
      <c r="P76" s="44"/>
      <c r="Q76" s="44"/>
      <c r="R76" s="3"/>
      <c r="S76" s="52">
        <f t="shared" si="3"/>
        <v>80</v>
      </c>
      <c r="U76" s="272">
        <f t="shared" si="4"/>
        <v>1</v>
      </c>
      <c r="V76" s="318">
        <f t="shared" si="5"/>
        <v>80</v>
      </c>
    </row>
    <row r="77" spans="1:22" ht="12.75">
      <c r="A77" s="301">
        <v>12</v>
      </c>
      <c r="B77" s="55" t="s">
        <v>263</v>
      </c>
      <c r="C77" s="83" t="s">
        <v>142</v>
      </c>
      <c r="D77" s="94">
        <v>1945</v>
      </c>
      <c r="E77" s="175" t="s">
        <v>14</v>
      </c>
      <c r="F77" s="45" t="s">
        <v>14</v>
      </c>
      <c r="G77" s="44" t="s">
        <v>14</v>
      </c>
      <c r="H77" s="44" t="s">
        <v>14</v>
      </c>
      <c r="I77" s="44" t="s">
        <v>14</v>
      </c>
      <c r="J77" s="44" t="s">
        <v>14</v>
      </c>
      <c r="K77" s="44" t="s">
        <v>14</v>
      </c>
      <c r="L77" s="44" t="s">
        <v>14</v>
      </c>
      <c r="M77" s="44" t="s">
        <v>14</v>
      </c>
      <c r="N77" s="211">
        <v>80</v>
      </c>
      <c r="O77" s="126" t="s">
        <v>14</v>
      </c>
      <c r="P77" s="126"/>
      <c r="Q77" s="126"/>
      <c r="R77" s="184"/>
      <c r="S77" s="52">
        <f t="shared" si="3"/>
        <v>80</v>
      </c>
      <c r="U77" s="272">
        <f t="shared" si="4"/>
        <v>1</v>
      </c>
      <c r="V77" s="318">
        <f t="shared" si="5"/>
        <v>80</v>
      </c>
    </row>
    <row r="78" spans="1:22" ht="12.75">
      <c r="A78" s="301">
        <v>13</v>
      </c>
      <c r="B78" s="55" t="s">
        <v>264</v>
      </c>
      <c r="C78" s="83" t="s">
        <v>57</v>
      </c>
      <c r="D78" s="95">
        <v>1944</v>
      </c>
      <c r="E78" s="175" t="s">
        <v>14</v>
      </c>
      <c r="F78" s="45">
        <v>60</v>
      </c>
      <c r="G78" s="44" t="s">
        <v>14</v>
      </c>
      <c r="H78" s="44" t="s">
        <v>14</v>
      </c>
      <c r="I78" s="44" t="s">
        <v>14</v>
      </c>
      <c r="J78" s="44" t="s">
        <v>14</v>
      </c>
      <c r="K78" s="44" t="s">
        <v>14</v>
      </c>
      <c r="L78" s="44" t="s">
        <v>14</v>
      </c>
      <c r="M78" s="44" t="s">
        <v>14</v>
      </c>
      <c r="N78" s="162" t="s">
        <v>14</v>
      </c>
      <c r="O78" s="98" t="s">
        <v>14</v>
      </c>
      <c r="P78" s="98"/>
      <c r="Q78" s="98"/>
      <c r="R78" s="40"/>
      <c r="S78" s="52">
        <f t="shared" si="3"/>
        <v>60</v>
      </c>
      <c r="U78" s="272">
        <f t="shared" si="4"/>
        <v>1</v>
      </c>
      <c r="V78" s="318">
        <f t="shared" si="5"/>
        <v>60</v>
      </c>
    </row>
    <row r="79" spans="1:22" ht="13.5" thickBot="1">
      <c r="A79" s="301">
        <v>14</v>
      </c>
      <c r="B79" s="57" t="s">
        <v>264</v>
      </c>
      <c r="C79" s="185" t="s">
        <v>49</v>
      </c>
      <c r="D79" s="186">
        <v>1942</v>
      </c>
      <c r="E79" s="189" t="s">
        <v>14</v>
      </c>
      <c r="F79" s="150">
        <v>60</v>
      </c>
      <c r="G79" s="150" t="s">
        <v>14</v>
      </c>
      <c r="H79" s="150" t="s">
        <v>14</v>
      </c>
      <c r="I79" s="150" t="s">
        <v>14</v>
      </c>
      <c r="J79" s="150" t="s">
        <v>14</v>
      </c>
      <c r="K79" s="150" t="s">
        <v>14</v>
      </c>
      <c r="L79" s="150" t="s">
        <v>14</v>
      </c>
      <c r="M79" s="150" t="s">
        <v>14</v>
      </c>
      <c r="N79" s="292" t="s">
        <v>14</v>
      </c>
      <c r="O79" s="46" t="s">
        <v>14</v>
      </c>
      <c r="P79" s="46"/>
      <c r="Q79" s="46"/>
      <c r="R79" s="39"/>
      <c r="S79" s="53">
        <f t="shared" si="3"/>
        <v>60</v>
      </c>
      <c r="U79" s="273">
        <f t="shared" si="4"/>
        <v>1</v>
      </c>
      <c r="V79" s="317">
        <f t="shared" si="5"/>
        <v>60</v>
      </c>
    </row>
    <row r="80" spans="2:21" ht="13.5" thickBot="1">
      <c r="B80" s="97"/>
      <c r="C80" s="147"/>
      <c r="D80" s="148"/>
      <c r="E80" s="213"/>
      <c r="F80" s="213"/>
      <c r="G80" s="224"/>
      <c r="H80" s="224"/>
      <c r="I80" s="224"/>
      <c r="J80" s="224"/>
      <c r="K80" s="213"/>
      <c r="L80" s="224"/>
      <c r="M80" s="145"/>
      <c r="N80" s="145"/>
      <c r="O80" s="144"/>
      <c r="P80" s="213"/>
      <c r="Q80" s="213"/>
      <c r="R80" s="213"/>
      <c r="S80" s="72"/>
      <c r="U80" s="213"/>
    </row>
    <row r="81" spans="2:22" ht="13.5" thickBot="1">
      <c r="B81" s="50" t="s">
        <v>0</v>
      </c>
      <c r="C81" s="86" t="s">
        <v>111</v>
      </c>
      <c r="D81" s="84" t="s">
        <v>40</v>
      </c>
      <c r="E81" s="5">
        <v>1</v>
      </c>
      <c r="F81" s="6">
        <v>2</v>
      </c>
      <c r="G81" s="6">
        <v>3</v>
      </c>
      <c r="H81" s="6">
        <v>4</v>
      </c>
      <c r="I81" s="6">
        <v>5</v>
      </c>
      <c r="J81" s="6">
        <v>6</v>
      </c>
      <c r="K81" s="6">
        <v>7</v>
      </c>
      <c r="L81" s="38">
        <v>8</v>
      </c>
      <c r="M81" s="6">
        <v>9</v>
      </c>
      <c r="N81" s="6">
        <v>10</v>
      </c>
      <c r="O81" s="6">
        <v>11</v>
      </c>
      <c r="P81" s="6">
        <v>12</v>
      </c>
      <c r="Q81" s="6">
        <v>13</v>
      </c>
      <c r="R81" s="6">
        <v>15</v>
      </c>
      <c r="S81" s="50" t="s">
        <v>39</v>
      </c>
      <c r="U81" s="50" t="s">
        <v>303</v>
      </c>
      <c r="V81" s="259" t="s">
        <v>304</v>
      </c>
    </row>
    <row r="82" spans="1:22" ht="12.75">
      <c r="A82" s="299">
        <v>1</v>
      </c>
      <c r="B82" s="89" t="s">
        <v>15</v>
      </c>
      <c r="C82" s="82" t="s">
        <v>112</v>
      </c>
      <c r="D82" s="96">
        <v>1936</v>
      </c>
      <c r="E82" s="207">
        <v>100</v>
      </c>
      <c r="F82" s="43">
        <v>100</v>
      </c>
      <c r="G82" s="45">
        <v>100</v>
      </c>
      <c r="H82" s="45" t="s">
        <v>14</v>
      </c>
      <c r="I82" s="255">
        <v>80</v>
      </c>
      <c r="J82" s="45" t="s">
        <v>14</v>
      </c>
      <c r="K82" s="45">
        <v>110</v>
      </c>
      <c r="L82" s="255">
        <v>60</v>
      </c>
      <c r="M82" s="45">
        <v>100</v>
      </c>
      <c r="N82" s="204">
        <v>100</v>
      </c>
      <c r="O82" s="44">
        <v>110</v>
      </c>
      <c r="P82" s="45"/>
      <c r="Q82" s="44"/>
      <c r="R82" s="3"/>
      <c r="S82" s="52">
        <f>SUM(E82:R82)-L82-I82</f>
        <v>720</v>
      </c>
      <c r="U82" s="265">
        <f aca="true" t="shared" si="6" ref="U82:U104">COUNTIF(E82:R82,"&gt;1")</f>
        <v>9</v>
      </c>
      <c r="V82" s="316">
        <f aca="true" t="shared" si="7" ref="V82:V104">S82/U82</f>
        <v>80</v>
      </c>
    </row>
    <row r="83" spans="1:22" ht="12.75">
      <c r="A83" s="299">
        <v>2</v>
      </c>
      <c r="B83" s="55" t="s">
        <v>16</v>
      </c>
      <c r="C83" s="82" t="s">
        <v>113</v>
      </c>
      <c r="D83" s="95">
        <v>1936</v>
      </c>
      <c r="E83" s="208">
        <v>80</v>
      </c>
      <c r="F83" s="45">
        <v>60</v>
      </c>
      <c r="G83" s="44" t="s">
        <v>14</v>
      </c>
      <c r="H83" s="44" t="s">
        <v>14</v>
      </c>
      <c r="I83" s="44" t="s">
        <v>14</v>
      </c>
      <c r="J83" s="44" t="s">
        <v>14</v>
      </c>
      <c r="K83" s="198">
        <v>88</v>
      </c>
      <c r="L83" s="198">
        <v>80</v>
      </c>
      <c r="M83" s="44" t="s">
        <v>14</v>
      </c>
      <c r="N83" s="211">
        <v>80</v>
      </c>
      <c r="O83" s="44">
        <v>88</v>
      </c>
      <c r="P83" s="204"/>
      <c r="Q83" s="44"/>
      <c r="R83" s="203"/>
      <c r="S83" s="52">
        <f aca="true" t="shared" si="8" ref="S83:S104">SUM(E83:R83)</f>
        <v>476</v>
      </c>
      <c r="U83" s="267">
        <f t="shared" si="6"/>
        <v>6</v>
      </c>
      <c r="V83" s="318">
        <f t="shared" si="7"/>
        <v>79.33333333333333</v>
      </c>
    </row>
    <row r="84" spans="1:22" ht="12.75">
      <c r="A84" s="299">
        <v>3</v>
      </c>
      <c r="B84" s="55" t="s">
        <v>20</v>
      </c>
      <c r="C84" s="82" t="s">
        <v>68</v>
      </c>
      <c r="D84" s="95">
        <v>1936</v>
      </c>
      <c r="E84" s="208">
        <v>100</v>
      </c>
      <c r="F84" s="45">
        <v>100</v>
      </c>
      <c r="G84" s="44">
        <v>60</v>
      </c>
      <c r="H84" s="44" t="s">
        <v>14</v>
      </c>
      <c r="I84" s="44" t="s">
        <v>14</v>
      </c>
      <c r="J84" s="44" t="s">
        <v>14</v>
      </c>
      <c r="K84" s="44">
        <v>66</v>
      </c>
      <c r="L84" s="44" t="s">
        <v>14</v>
      </c>
      <c r="M84" s="44" t="s">
        <v>14</v>
      </c>
      <c r="N84" s="288" t="s">
        <v>14</v>
      </c>
      <c r="O84" s="44">
        <v>110</v>
      </c>
      <c r="P84" s="45"/>
      <c r="Q84" s="44"/>
      <c r="R84" s="3"/>
      <c r="S84" s="52">
        <f t="shared" si="8"/>
        <v>436</v>
      </c>
      <c r="U84" s="272">
        <f t="shared" si="6"/>
        <v>5</v>
      </c>
      <c r="V84" s="318">
        <f t="shared" si="7"/>
        <v>87.2</v>
      </c>
    </row>
    <row r="85" spans="1:22" ht="12.75">
      <c r="A85" s="299">
        <v>4</v>
      </c>
      <c r="B85" s="55" t="s">
        <v>17</v>
      </c>
      <c r="C85" s="82" t="s">
        <v>173</v>
      </c>
      <c r="D85" s="95">
        <v>1935</v>
      </c>
      <c r="E85" s="175" t="s">
        <v>14</v>
      </c>
      <c r="F85" s="45" t="s">
        <v>14</v>
      </c>
      <c r="G85" s="44" t="s">
        <v>14</v>
      </c>
      <c r="H85" s="44" t="s">
        <v>14</v>
      </c>
      <c r="I85" s="44" t="s">
        <v>14</v>
      </c>
      <c r="J85" s="44" t="s">
        <v>14</v>
      </c>
      <c r="K85" s="44">
        <v>88</v>
      </c>
      <c r="L85" s="44">
        <v>80</v>
      </c>
      <c r="M85" s="44" t="s">
        <v>14</v>
      </c>
      <c r="N85" s="211">
        <v>80</v>
      </c>
      <c r="O85" s="44">
        <v>88</v>
      </c>
      <c r="P85" s="45"/>
      <c r="Q85" s="44"/>
      <c r="R85" s="3"/>
      <c r="S85" s="52">
        <f t="shared" si="8"/>
        <v>336</v>
      </c>
      <c r="U85" s="272">
        <f t="shared" si="6"/>
        <v>4</v>
      </c>
      <c r="V85" s="318">
        <f t="shared" si="7"/>
        <v>84</v>
      </c>
    </row>
    <row r="86" spans="1:22" ht="12.75">
      <c r="A86" s="299">
        <v>5</v>
      </c>
      <c r="B86" s="55" t="s">
        <v>18</v>
      </c>
      <c r="C86" s="82" t="s">
        <v>45</v>
      </c>
      <c r="D86" s="95">
        <v>1939</v>
      </c>
      <c r="E86" s="208">
        <v>80</v>
      </c>
      <c r="F86" s="45">
        <v>60</v>
      </c>
      <c r="G86" s="44" t="s">
        <v>14</v>
      </c>
      <c r="H86" s="44" t="s">
        <v>14</v>
      </c>
      <c r="I86" s="44">
        <v>60</v>
      </c>
      <c r="J86" s="44" t="s">
        <v>14</v>
      </c>
      <c r="K86" s="44">
        <v>66</v>
      </c>
      <c r="L86" s="44" t="s">
        <v>14</v>
      </c>
      <c r="M86" s="44" t="s">
        <v>14</v>
      </c>
      <c r="N86" s="288" t="s">
        <v>14</v>
      </c>
      <c r="O86" s="44" t="s">
        <v>14</v>
      </c>
      <c r="P86" s="45"/>
      <c r="Q86" s="198"/>
      <c r="R86" s="203"/>
      <c r="S86" s="52">
        <f t="shared" si="8"/>
        <v>266</v>
      </c>
      <c r="U86" s="272">
        <f t="shared" si="6"/>
        <v>4</v>
      </c>
      <c r="V86" s="318">
        <f t="shared" si="7"/>
        <v>66.5</v>
      </c>
    </row>
    <row r="87" spans="1:22" ht="12.75">
      <c r="A87" s="299">
        <v>6</v>
      </c>
      <c r="B87" s="55" t="s">
        <v>154</v>
      </c>
      <c r="C87" s="82" t="s">
        <v>145</v>
      </c>
      <c r="D87" s="95">
        <v>1941</v>
      </c>
      <c r="E87" s="175" t="s">
        <v>14</v>
      </c>
      <c r="F87" s="45" t="s">
        <v>14</v>
      </c>
      <c r="G87" s="44">
        <v>80</v>
      </c>
      <c r="H87" s="44" t="s">
        <v>14</v>
      </c>
      <c r="I87" s="44">
        <v>100</v>
      </c>
      <c r="J87" s="44" t="s">
        <v>14</v>
      </c>
      <c r="K87" s="44" t="s">
        <v>14</v>
      </c>
      <c r="L87" s="44" t="s">
        <v>14</v>
      </c>
      <c r="M87" s="44" t="s">
        <v>14</v>
      </c>
      <c r="N87" s="288" t="s">
        <v>14</v>
      </c>
      <c r="O87" s="44">
        <v>66</v>
      </c>
      <c r="P87" s="45"/>
      <c r="Q87" s="44"/>
      <c r="R87" s="3"/>
      <c r="S87" s="52">
        <f t="shared" si="8"/>
        <v>246</v>
      </c>
      <c r="U87" s="267">
        <f t="shared" si="6"/>
        <v>3</v>
      </c>
      <c r="V87" s="318">
        <f t="shared" si="7"/>
        <v>82</v>
      </c>
    </row>
    <row r="88" spans="1:22" ht="12.75">
      <c r="A88" s="299">
        <v>7</v>
      </c>
      <c r="B88" s="55" t="s">
        <v>154</v>
      </c>
      <c r="C88" s="82" t="s">
        <v>146</v>
      </c>
      <c r="D88" s="95">
        <v>1939</v>
      </c>
      <c r="E88" s="188" t="s">
        <v>14</v>
      </c>
      <c r="F88" s="44" t="s">
        <v>14</v>
      </c>
      <c r="G88" s="44">
        <v>80</v>
      </c>
      <c r="H88" s="44" t="s">
        <v>14</v>
      </c>
      <c r="I88" s="44">
        <v>100</v>
      </c>
      <c r="J88" s="44" t="s">
        <v>14</v>
      </c>
      <c r="K88" s="44" t="s">
        <v>14</v>
      </c>
      <c r="L88" s="44" t="s">
        <v>14</v>
      </c>
      <c r="M88" s="44" t="s">
        <v>14</v>
      </c>
      <c r="N88" s="162" t="s">
        <v>14</v>
      </c>
      <c r="O88" s="44">
        <v>66</v>
      </c>
      <c r="P88" s="44"/>
      <c r="Q88" s="44"/>
      <c r="R88" s="3"/>
      <c r="S88" s="52">
        <f t="shared" si="8"/>
        <v>246</v>
      </c>
      <c r="U88" s="267">
        <f t="shared" si="6"/>
        <v>3</v>
      </c>
      <c r="V88" s="318">
        <f t="shared" si="7"/>
        <v>82</v>
      </c>
    </row>
    <row r="89" spans="1:22" ht="12.75">
      <c r="A89" s="299">
        <v>8</v>
      </c>
      <c r="B89" s="55" t="s">
        <v>23</v>
      </c>
      <c r="C89" s="82" t="s">
        <v>183</v>
      </c>
      <c r="D89" s="95">
        <v>1940</v>
      </c>
      <c r="E89" s="188" t="s">
        <v>14</v>
      </c>
      <c r="F89" s="44" t="s">
        <v>14</v>
      </c>
      <c r="G89" s="44" t="s">
        <v>14</v>
      </c>
      <c r="H89" s="44" t="s">
        <v>14</v>
      </c>
      <c r="I89" s="44" t="s">
        <v>14</v>
      </c>
      <c r="J89" s="44" t="s">
        <v>14</v>
      </c>
      <c r="K89" s="44">
        <v>66</v>
      </c>
      <c r="L89" s="44">
        <v>100</v>
      </c>
      <c r="M89" s="44" t="s">
        <v>14</v>
      </c>
      <c r="N89" s="291" t="s">
        <v>14</v>
      </c>
      <c r="O89" s="44">
        <v>66</v>
      </c>
      <c r="P89" s="44"/>
      <c r="Q89" s="44"/>
      <c r="R89" s="3"/>
      <c r="S89" s="52">
        <f t="shared" si="8"/>
        <v>232</v>
      </c>
      <c r="U89" s="267">
        <f t="shared" si="6"/>
        <v>3</v>
      </c>
      <c r="V89" s="318">
        <f t="shared" si="7"/>
        <v>77.33333333333333</v>
      </c>
    </row>
    <row r="90" spans="1:22" ht="12.75">
      <c r="A90" s="299">
        <v>9</v>
      </c>
      <c r="B90" s="55" t="s">
        <v>24</v>
      </c>
      <c r="C90" s="82" t="s">
        <v>148</v>
      </c>
      <c r="D90" s="95">
        <v>1936</v>
      </c>
      <c r="E90" s="188" t="s">
        <v>14</v>
      </c>
      <c r="F90" s="44" t="s">
        <v>14</v>
      </c>
      <c r="G90" s="44">
        <v>100</v>
      </c>
      <c r="H90" s="44" t="s">
        <v>14</v>
      </c>
      <c r="I90" s="44" t="s">
        <v>14</v>
      </c>
      <c r="J90" s="44" t="s">
        <v>14</v>
      </c>
      <c r="K90" s="44">
        <v>110</v>
      </c>
      <c r="L90" s="44" t="s">
        <v>14</v>
      </c>
      <c r="M90" s="44" t="s">
        <v>14</v>
      </c>
      <c r="N90" s="291" t="s">
        <v>14</v>
      </c>
      <c r="O90" s="44" t="s">
        <v>14</v>
      </c>
      <c r="P90" s="44"/>
      <c r="Q90" s="44"/>
      <c r="R90" s="3"/>
      <c r="S90" s="52">
        <f t="shared" si="8"/>
        <v>210</v>
      </c>
      <c r="U90" s="267">
        <f t="shared" si="6"/>
        <v>2</v>
      </c>
      <c r="V90" s="318">
        <f t="shared" si="7"/>
        <v>105</v>
      </c>
    </row>
    <row r="91" spans="1:22" ht="12.75">
      <c r="A91" s="299">
        <v>10</v>
      </c>
      <c r="B91" s="55" t="s">
        <v>25</v>
      </c>
      <c r="C91" s="82" t="s">
        <v>160</v>
      </c>
      <c r="D91" s="95">
        <v>1940</v>
      </c>
      <c r="E91" s="188" t="s">
        <v>14</v>
      </c>
      <c r="F91" s="44" t="s">
        <v>14</v>
      </c>
      <c r="G91" s="44" t="s">
        <v>14</v>
      </c>
      <c r="H91" s="44" t="s">
        <v>14</v>
      </c>
      <c r="I91" s="44">
        <v>60</v>
      </c>
      <c r="J91" s="44" t="s">
        <v>14</v>
      </c>
      <c r="K91" s="44">
        <v>44</v>
      </c>
      <c r="L91" s="44">
        <v>100</v>
      </c>
      <c r="M91" s="44" t="s">
        <v>14</v>
      </c>
      <c r="N91" s="291" t="s">
        <v>14</v>
      </c>
      <c r="O91" s="44" t="s">
        <v>14</v>
      </c>
      <c r="P91" s="44"/>
      <c r="Q91" s="44"/>
      <c r="R91" s="3"/>
      <c r="S91" s="52">
        <f t="shared" si="8"/>
        <v>204</v>
      </c>
      <c r="U91" s="267">
        <f t="shared" si="6"/>
        <v>3</v>
      </c>
      <c r="V91" s="318">
        <f t="shared" si="7"/>
        <v>68</v>
      </c>
    </row>
    <row r="92" spans="1:22" ht="12.75">
      <c r="A92" s="299">
        <v>11</v>
      </c>
      <c r="B92" s="55" t="s">
        <v>28</v>
      </c>
      <c r="C92" s="82" t="s">
        <v>58</v>
      </c>
      <c r="D92" s="95">
        <v>1942</v>
      </c>
      <c r="E92" s="188" t="s">
        <v>14</v>
      </c>
      <c r="F92" s="44" t="s">
        <v>14</v>
      </c>
      <c r="G92" s="44" t="s">
        <v>14</v>
      </c>
      <c r="H92" s="44" t="s">
        <v>14</v>
      </c>
      <c r="I92" s="44" t="s">
        <v>14</v>
      </c>
      <c r="J92" s="44" t="s">
        <v>14</v>
      </c>
      <c r="K92" s="44">
        <v>44</v>
      </c>
      <c r="L92" s="44">
        <v>40</v>
      </c>
      <c r="M92" s="44" t="s">
        <v>14</v>
      </c>
      <c r="N92" s="291" t="s">
        <v>14</v>
      </c>
      <c r="O92" s="44">
        <v>66</v>
      </c>
      <c r="P92" s="44"/>
      <c r="Q92" s="44"/>
      <c r="R92" s="3"/>
      <c r="S92" s="52">
        <f t="shared" si="8"/>
        <v>150</v>
      </c>
      <c r="U92" s="267">
        <f t="shared" si="6"/>
        <v>3</v>
      </c>
      <c r="V92" s="318">
        <f t="shared" si="7"/>
        <v>50</v>
      </c>
    </row>
    <row r="93" spans="1:22" ht="12.75">
      <c r="A93" s="299">
        <v>12</v>
      </c>
      <c r="B93" s="55" t="s">
        <v>238</v>
      </c>
      <c r="C93" s="82" t="s">
        <v>57</v>
      </c>
      <c r="D93" s="95">
        <v>1944</v>
      </c>
      <c r="E93" s="188" t="s">
        <v>14</v>
      </c>
      <c r="F93" s="44" t="s">
        <v>14</v>
      </c>
      <c r="G93" s="44" t="s">
        <v>14</v>
      </c>
      <c r="H93" s="44" t="s">
        <v>14</v>
      </c>
      <c r="I93" s="44" t="s">
        <v>14</v>
      </c>
      <c r="J93" s="44" t="s">
        <v>14</v>
      </c>
      <c r="K93" s="44" t="s">
        <v>14</v>
      </c>
      <c r="L93" s="44">
        <v>40</v>
      </c>
      <c r="M93" s="44" t="s">
        <v>14</v>
      </c>
      <c r="N93" s="291">
        <v>100</v>
      </c>
      <c r="O93" s="44" t="s">
        <v>14</v>
      </c>
      <c r="P93" s="44"/>
      <c r="Q93" s="44"/>
      <c r="R93" s="3"/>
      <c r="S93" s="52">
        <f t="shared" si="8"/>
        <v>140</v>
      </c>
      <c r="U93" s="267">
        <f t="shared" si="6"/>
        <v>2</v>
      </c>
      <c r="V93" s="318">
        <f t="shared" si="7"/>
        <v>70</v>
      </c>
    </row>
    <row r="94" spans="1:22" ht="12.75">
      <c r="A94" s="299">
        <v>13</v>
      </c>
      <c r="B94" s="55" t="s">
        <v>238</v>
      </c>
      <c r="C94" s="82" t="s">
        <v>122</v>
      </c>
      <c r="D94" s="95">
        <v>1935</v>
      </c>
      <c r="E94" s="188" t="s">
        <v>14</v>
      </c>
      <c r="F94" s="44">
        <v>80</v>
      </c>
      <c r="G94" s="44" t="s">
        <v>14</v>
      </c>
      <c r="H94" s="44" t="s">
        <v>14</v>
      </c>
      <c r="I94" s="44" t="s">
        <v>14</v>
      </c>
      <c r="J94" s="44" t="s">
        <v>14</v>
      </c>
      <c r="K94" s="44" t="s">
        <v>14</v>
      </c>
      <c r="L94" s="44">
        <v>60</v>
      </c>
      <c r="M94" s="44" t="s">
        <v>14</v>
      </c>
      <c r="N94" s="291" t="s">
        <v>14</v>
      </c>
      <c r="O94" s="44" t="s">
        <v>14</v>
      </c>
      <c r="P94" s="44"/>
      <c r="Q94" s="44"/>
      <c r="R94" s="3"/>
      <c r="S94" s="52">
        <f t="shared" si="8"/>
        <v>140</v>
      </c>
      <c r="U94" s="267">
        <f t="shared" si="6"/>
        <v>2</v>
      </c>
      <c r="V94" s="318">
        <f t="shared" si="7"/>
        <v>70</v>
      </c>
    </row>
    <row r="95" spans="1:22" ht="12.75">
      <c r="A95" s="299">
        <v>14</v>
      </c>
      <c r="B95" s="55" t="s">
        <v>238</v>
      </c>
      <c r="C95" s="82" t="s">
        <v>149</v>
      </c>
      <c r="D95" s="95">
        <v>1937</v>
      </c>
      <c r="E95" s="188" t="s">
        <v>14</v>
      </c>
      <c r="F95" s="44" t="s">
        <v>14</v>
      </c>
      <c r="G95" s="44">
        <v>60</v>
      </c>
      <c r="H95" s="44" t="s">
        <v>14</v>
      </c>
      <c r="I95" s="44">
        <v>80</v>
      </c>
      <c r="J95" s="44" t="s">
        <v>14</v>
      </c>
      <c r="K95" s="44" t="s">
        <v>14</v>
      </c>
      <c r="L95" s="44" t="s">
        <v>14</v>
      </c>
      <c r="M95" s="44" t="s">
        <v>14</v>
      </c>
      <c r="N95" s="291" t="s">
        <v>14</v>
      </c>
      <c r="O95" s="44" t="s">
        <v>14</v>
      </c>
      <c r="P95" s="44"/>
      <c r="Q95" s="44"/>
      <c r="R95" s="3"/>
      <c r="S95" s="52">
        <f t="shared" si="8"/>
        <v>140</v>
      </c>
      <c r="U95" s="267">
        <f t="shared" si="6"/>
        <v>2</v>
      </c>
      <c r="V95" s="318">
        <f t="shared" si="7"/>
        <v>70</v>
      </c>
    </row>
    <row r="96" spans="1:22" ht="12.75">
      <c r="A96" s="299">
        <v>15</v>
      </c>
      <c r="B96" s="55" t="s">
        <v>340</v>
      </c>
      <c r="C96" s="82" t="s">
        <v>147</v>
      </c>
      <c r="D96" s="95">
        <v>1937</v>
      </c>
      <c r="E96" s="188" t="s">
        <v>14</v>
      </c>
      <c r="F96" s="44" t="s">
        <v>14</v>
      </c>
      <c r="G96" s="44">
        <v>60</v>
      </c>
      <c r="H96" s="44" t="s">
        <v>14</v>
      </c>
      <c r="I96" s="44" t="s">
        <v>14</v>
      </c>
      <c r="J96" s="44" t="s">
        <v>14</v>
      </c>
      <c r="K96" s="44" t="s">
        <v>14</v>
      </c>
      <c r="L96" s="44" t="s">
        <v>14</v>
      </c>
      <c r="M96" s="44" t="s">
        <v>14</v>
      </c>
      <c r="N96" s="291" t="s">
        <v>14</v>
      </c>
      <c r="O96" s="44">
        <v>44</v>
      </c>
      <c r="P96" s="44"/>
      <c r="Q96" s="44"/>
      <c r="R96" s="3"/>
      <c r="S96" s="52">
        <f t="shared" si="8"/>
        <v>104</v>
      </c>
      <c r="U96" s="267">
        <f t="shared" si="6"/>
        <v>2</v>
      </c>
      <c r="V96" s="318">
        <f t="shared" si="7"/>
        <v>52</v>
      </c>
    </row>
    <row r="97" spans="1:22" ht="12.75">
      <c r="A97" s="299">
        <v>16</v>
      </c>
      <c r="B97" s="55" t="s">
        <v>340</v>
      </c>
      <c r="C97" s="82" t="s">
        <v>127</v>
      </c>
      <c r="D97" s="95">
        <v>1939</v>
      </c>
      <c r="E97" s="188" t="s">
        <v>14</v>
      </c>
      <c r="F97" s="44">
        <v>60</v>
      </c>
      <c r="G97" s="44" t="s">
        <v>14</v>
      </c>
      <c r="H97" s="44" t="s">
        <v>14</v>
      </c>
      <c r="I97" s="44" t="s">
        <v>14</v>
      </c>
      <c r="J97" s="44" t="s">
        <v>14</v>
      </c>
      <c r="K97" s="44">
        <v>44</v>
      </c>
      <c r="L97" s="44" t="s">
        <v>14</v>
      </c>
      <c r="M97" s="44" t="s">
        <v>14</v>
      </c>
      <c r="N97" s="291" t="s">
        <v>14</v>
      </c>
      <c r="O97" s="44" t="s">
        <v>14</v>
      </c>
      <c r="P97" s="44"/>
      <c r="Q97" s="44"/>
      <c r="R97" s="3"/>
      <c r="S97" s="52">
        <f t="shared" si="8"/>
        <v>104</v>
      </c>
      <c r="U97" s="267">
        <f t="shared" si="6"/>
        <v>2</v>
      </c>
      <c r="V97" s="318">
        <f t="shared" si="7"/>
        <v>52</v>
      </c>
    </row>
    <row r="98" spans="1:22" ht="12.75">
      <c r="A98" s="299">
        <v>17</v>
      </c>
      <c r="B98" s="55" t="s">
        <v>340</v>
      </c>
      <c r="C98" s="82" t="s">
        <v>125</v>
      </c>
      <c r="D98" s="95">
        <v>1930</v>
      </c>
      <c r="E98" s="188" t="s">
        <v>14</v>
      </c>
      <c r="F98" s="44" t="s">
        <v>14</v>
      </c>
      <c r="G98" s="44">
        <v>60</v>
      </c>
      <c r="H98" s="44" t="s">
        <v>14</v>
      </c>
      <c r="I98" s="44" t="s">
        <v>14</v>
      </c>
      <c r="J98" s="44" t="s">
        <v>14</v>
      </c>
      <c r="K98" s="44" t="s">
        <v>14</v>
      </c>
      <c r="L98" s="44" t="s">
        <v>14</v>
      </c>
      <c r="M98" s="44" t="s">
        <v>14</v>
      </c>
      <c r="N98" s="291" t="s">
        <v>14</v>
      </c>
      <c r="O98" s="44">
        <v>44</v>
      </c>
      <c r="P98" s="44"/>
      <c r="Q98" s="44"/>
      <c r="R98" s="3"/>
      <c r="S98" s="52">
        <f t="shared" si="8"/>
        <v>104</v>
      </c>
      <c r="U98" s="267">
        <f t="shared" si="6"/>
        <v>2</v>
      </c>
      <c r="V98" s="318">
        <f t="shared" si="7"/>
        <v>52</v>
      </c>
    </row>
    <row r="99" spans="1:22" ht="12.75">
      <c r="A99" s="299">
        <v>18</v>
      </c>
      <c r="B99" s="54" t="s">
        <v>327</v>
      </c>
      <c r="C99" s="82" t="s">
        <v>123</v>
      </c>
      <c r="D99" s="95">
        <v>1927</v>
      </c>
      <c r="E99" s="188" t="s">
        <v>14</v>
      </c>
      <c r="F99" s="44">
        <v>80</v>
      </c>
      <c r="G99" s="44" t="s">
        <v>14</v>
      </c>
      <c r="H99" s="44" t="s">
        <v>14</v>
      </c>
      <c r="I99" s="44" t="s">
        <v>14</v>
      </c>
      <c r="J99" s="44" t="s">
        <v>14</v>
      </c>
      <c r="K99" s="44" t="s">
        <v>14</v>
      </c>
      <c r="L99" s="44" t="s">
        <v>14</v>
      </c>
      <c r="M99" s="44" t="s">
        <v>14</v>
      </c>
      <c r="N99" s="291" t="s">
        <v>14</v>
      </c>
      <c r="O99" s="44" t="s">
        <v>14</v>
      </c>
      <c r="P99" s="44"/>
      <c r="Q99" s="44"/>
      <c r="R99" s="3"/>
      <c r="S99" s="52">
        <f t="shared" si="8"/>
        <v>80</v>
      </c>
      <c r="U99" s="267">
        <f t="shared" si="6"/>
        <v>1</v>
      </c>
      <c r="V99" s="318">
        <f t="shared" si="7"/>
        <v>80</v>
      </c>
    </row>
    <row r="100" spans="1:22" ht="12.75">
      <c r="A100" s="299">
        <v>19</v>
      </c>
      <c r="B100" s="54" t="s">
        <v>328</v>
      </c>
      <c r="C100" s="82" t="s">
        <v>153</v>
      </c>
      <c r="D100" s="95">
        <v>1937</v>
      </c>
      <c r="E100" s="188" t="s">
        <v>14</v>
      </c>
      <c r="F100" s="44" t="s">
        <v>14</v>
      </c>
      <c r="G100" s="44" t="s">
        <v>14</v>
      </c>
      <c r="H100" s="44" t="s">
        <v>14</v>
      </c>
      <c r="I100" s="44" t="s">
        <v>14</v>
      </c>
      <c r="J100" s="44" t="s">
        <v>14</v>
      </c>
      <c r="K100" s="44">
        <v>66</v>
      </c>
      <c r="L100" s="44" t="s">
        <v>14</v>
      </c>
      <c r="M100" s="44" t="s">
        <v>14</v>
      </c>
      <c r="N100" s="291" t="s">
        <v>14</v>
      </c>
      <c r="O100" s="44" t="s">
        <v>14</v>
      </c>
      <c r="P100" s="44"/>
      <c r="Q100" s="44"/>
      <c r="R100" s="3"/>
      <c r="S100" s="52">
        <f t="shared" si="8"/>
        <v>66</v>
      </c>
      <c r="U100" s="267">
        <f t="shared" si="6"/>
        <v>1</v>
      </c>
      <c r="V100" s="318">
        <f t="shared" si="7"/>
        <v>66</v>
      </c>
    </row>
    <row r="101" spans="1:22" ht="12.75">
      <c r="A101" s="299">
        <v>20</v>
      </c>
      <c r="B101" s="54" t="s">
        <v>325</v>
      </c>
      <c r="C101" s="82" t="s">
        <v>126</v>
      </c>
      <c r="D101" s="95">
        <v>1932</v>
      </c>
      <c r="E101" s="188" t="s">
        <v>14</v>
      </c>
      <c r="F101" s="44" t="s">
        <v>14</v>
      </c>
      <c r="G101" s="44" t="s">
        <v>14</v>
      </c>
      <c r="H101" s="44" t="s">
        <v>14</v>
      </c>
      <c r="I101" s="44" t="s">
        <v>14</v>
      </c>
      <c r="J101" s="44" t="s">
        <v>14</v>
      </c>
      <c r="K101" s="44" t="s">
        <v>14</v>
      </c>
      <c r="L101" s="44">
        <v>60</v>
      </c>
      <c r="M101" s="44" t="s">
        <v>14</v>
      </c>
      <c r="N101" s="291" t="s">
        <v>14</v>
      </c>
      <c r="O101" s="44" t="s">
        <v>14</v>
      </c>
      <c r="P101" s="44"/>
      <c r="Q101" s="44"/>
      <c r="R101" s="3"/>
      <c r="S101" s="52">
        <f t="shared" si="8"/>
        <v>60</v>
      </c>
      <c r="U101" s="267">
        <f t="shared" si="6"/>
        <v>1</v>
      </c>
      <c r="V101" s="318">
        <f t="shared" si="7"/>
        <v>60</v>
      </c>
    </row>
    <row r="102" spans="1:22" ht="12.75">
      <c r="A102" s="299">
        <v>21</v>
      </c>
      <c r="B102" s="54" t="s">
        <v>325</v>
      </c>
      <c r="C102" s="82" t="s">
        <v>121</v>
      </c>
      <c r="D102" s="196">
        <v>1942</v>
      </c>
      <c r="E102" s="188" t="s">
        <v>14</v>
      </c>
      <c r="F102" s="44">
        <v>60</v>
      </c>
      <c r="G102" s="44" t="s">
        <v>14</v>
      </c>
      <c r="H102" s="44" t="s">
        <v>14</v>
      </c>
      <c r="I102" s="44" t="s">
        <v>14</v>
      </c>
      <c r="J102" s="44" t="s">
        <v>14</v>
      </c>
      <c r="K102" s="44" t="s">
        <v>14</v>
      </c>
      <c r="L102" s="44" t="s">
        <v>14</v>
      </c>
      <c r="M102" s="44" t="s">
        <v>14</v>
      </c>
      <c r="N102" s="291" t="s">
        <v>14</v>
      </c>
      <c r="O102" s="44" t="s">
        <v>14</v>
      </c>
      <c r="P102" s="44"/>
      <c r="Q102" s="44"/>
      <c r="R102" s="3"/>
      <c r="S102" s="52">
        <f t="shared" si="8"/>
        <v>60</v>
      </c>
      <c r="U102" s="267">
        <f t="shared" si="6"/>
        <v>1</v>
      </c>
      <c r="V102" s="318">
        <f t="shared" si="7"/>
        <v>60</v>
      </c>
    </row>
    <row r="103" spans="1:22" ht="12.75">
      <c r="A103" s="299">
        <v>22</v>
      </c>
      <c r="B103" s="54" t="s">
        <v>325</v>
      </c>
      <c r="C103" s="82" t="s">
        <v>73</v>
      </c>
      <c r="D103" s="95">
        <v>1940</v>
      </c>
      <c r="E103" s="188" t="s">
        <v>14</v>
      </c>
      <c r="F103" s="44" t="s">
        <v>14</v>
      </c>
      <c r="G103" s="44" t="s">
        <v>14</v>
      </c>
      <c r="H103" s="44" t="s">
        <v>14</v>
      </c>
      <c r="I103" s="44" t="s">
        <v>14</v>
      </c>
      <c r="J103" s="44" t="s">
        <v>14</v>
      </c>
      <c r="K103" s="44" t="s">
        <v>14</v>
      </c>
      <c r="L103" s="44">
        <v>60</v>
      </c>
      <c r="M103" s="44" t="s">
        <v>14</v>
      </c>
      <c r="N103" s="291" t="s">
        <v>14</v>
      </c>
      <c r="O103" s="44" t="s">
        <v>14</v>
      </c>
      <c r="P103" s="44"/>
      <c r="Q103" s="44"/>
      <c r="R103" s="3"/>
      <c r="S103" s="52">
        <f t="shared" si="8"/>
        <v>60</v>
      </c>
      <c r="U103" s="267">
        <f t="shared" si="6"/>
        <v>1</v>
      </c>
      <c r="V103" s="318">
        <f t="shared" si="7"/>
        <v>60</v>
      </c>
    </row>
    <row r="104" spans="1:22" ht="13.5" thickBot="1">
      <c r="A104" s="299">
        <v>23</v>
      </c>
      <c r="B104" s="57" t="s">
        <v>255</v>
      </c>
      <c r="C104" s="185" t="s">
        <v>187</v>
      </c>
      <c r="D104" s="186"/>
      <c r="E104" s="189" t="s">
        <v>14</v>
      </c>
      <c r="F104" s="150" t="s">
        <v>14</v>
      </c>
      <c r="G104" s="150" t="s">
        <v>14</v>
      </c>
      <c r="H104" s="150" t="s">
        <v>14</v>
      </c>
      <c r="I104" s="150" t="s">
        <v>14</v>
      </c>
      <c r="J104" s="150" t="s">
        <v>14</v>
      </c>
      <c r="K104" s="150">
        <v>44</v>
      </c>
      <c r="L104" s="150" t="s">
        <v>14</v>
      </c>
      <c r="M104" s="150" t="s">
        <v>14</v>
      </c>
      <c r="N104" s="292" t="s">
        <v>14</v>
      </c>
      <c r="O104" s="150" t="s">
        <v>14</v>
      </c>
      <c r="P104" s="150"/>
      <c r="Q104" s="150"/>
      <c r="R104" s="41"/>
      <c r="S104" s="53">
        <f t="shared" si="8"/>
        <v>44</v>
      </c>
      <c r="U104" s="273">
        <f t="shared" si="6"/>
        <v>1</v>
      </c>
      <c r="V104" s="317">
        <f t="shared" si="7"/>
        <v>44</v>
      </c>
    </row>
    <row r="105" ht="13.5" thickBot="1"/>
    <row r="106" spans="2:22" ht="13.5" thickBot="1">
      <c r="B106" s="50" t="s">
        <v>0</v>
      </c>
      <c r="C106" s="86" t="s">
        <v>254</v>
      </c>
      <c r="D106" s="84" t="s">
        <v>40</v>
      </c>
      <c r="E106" s="5">
        <v>1</v>
      </c>
      <c r="F106" s="6">
        <v>2</v>
      </c>
      <c r="G106" s="6">
        <v>3</v>
      </c>
      <c r="H106" s="6">
        <v>4</v>
      </c>
      <c r="I106" s="6">
        <v>5</v>
      </c>
      <c r="J106" s="6">
        <v>6</v>
      </c>
      <c r="K106" s="6">
        <v>7</v>
      </c>
      <c r="L106" s="38">
        <v>8</v>
      </c>
      <c r="M106" s="6">
        <v>9</v>
      </c>
      <c r="N106" s="6">
        <v>10</v>
      </c>
      <c r="O106" s="6">
        <v>11</v>
      </c>
      <c r="P106" s="6">
        <v>12</v>
      </c>
      <c r="Q106" s="6">
        <v>13</v>
      </c>
      <c r="R106" s="6">
        <v>15</v>
      </c>
      <c r="S106" s="50" t="s">
        <v>39</v>
      </c>
      <c r="U106" s="50" t="s">
        <v>303</v>
      </c>
      <c r="V106" s="259" t="s">
        <v>304</v>
      </c>
    </row>
    <row r="107" spans="1:22" ht="12.75">
      <c r="A107" s="299">
        <v>1</v>
      </c>
      <c r="B107" s="89" t="s">
        <v>245</v>
      </c>
      <c r="C107" s="138" t="s">
        <v>341</v>
      </c>
      <c r="D107" s="91">
        <v>1948</v>
      </c>
      <c r="E107" s="357" t="s">
        <v>14</v>
      </c>
      <c r="F107" s="43" t="s">
        <v>14</v>
      </c>
      <c r="G107" s="45" t="s">
        <v>14</v>
      </c>
      <c r="H107" s="45" t="s">
        <v>14</v>
      </c>
      <c r="I107" s="45" t="s">
        <v>14</v>
      </c>
      <c r="J107" s="45" t="s">
        <v>14</v>
      </c>
      <c r="K107" s="45" t="s">
        <v>14</v>
      </c>
      <c r="L107" s="159" t="s">
        <v>14</v>
      </c>
      <c r="M107" s="159" t="s">
        <v>14</v>
      </c>
      <c r="N107" s="159" t="s">
        <v>14</v>
      </c>
      <c r="O107" s="129">
        <v>110</v>
      </c>
      <c r="P107" s="197"/>
      <c r="Q107" s="197"/>
      <c r="R107" s="202"/>
      <c r="S107" s="51">
        <f aca="true" t="shared" si="9" ref="S107:S114">SUM(E107:R107)</f>
        <v>110</v>
      </c>
      <c r="U107" s="265">
        <f aca="true" t="shared" si="10" ref="U107:U114">COUNTIF(E107:R107,"&gt;1")</f>
        <v>1</v>
      </c>
      <c r="V107" s="316">
        <f aca="true" t="shared" si="11" ref="V107:V114">S107/U107</f>
        <v>110</v>
      </c>
    </row>
    <row r="108" spans="1:22" ht="12.75">
      <c r="A108" s="299">
        <v>2</v>
      </c>
      <c r="B108" s="55" t="s">
        <v>245</v>
      </c>
      <c r="C108" s="82" t="s">
        <v>342</v>
      </c>
      <c r="D108" s="95">
        <v>1951</v>
      </c>
      <c r="E108" s="293" t="s">
        <v>14</v>
      </c>
      <c r="F108" s="45" t="s">
        <v>14</v>
      </c>
      <c r="G108" s="44" t="s">
        <v>14</v>
      </c>
      <c r="H108" s="44" t="s">
        <v>14</v>
      </c>
      <c r="I108" s="44" t="s">
        <v>14</v>
      </c>
      <c r="J108" s="44" t="s">
        <v>14</v>
      </c>
      <c r="K108" s="44" t="s">
        <v>14</v>
      </c>
      <c r="L108" s="161" t="s">
        <v>14</v>
      </c>
      <c r="M108" s="161" t="s">
        <v>14</v>
      </c>
      <c r="N108" s="161" t="s">
        <v>14</v>
      </c>
      <c r="O108" s="151">
        <v>110</v>
      </c>
      <c r="P108" s="204"/>
      <c r="Q108" s="204"/>
      <c r="R108" s="209"/>
      <c r="S108" s="52">
        <f t="shared" si="9"/>
        <v>110</v>
      </c>
      <c r="U108" s="267">
        <f t="shared" si="10"/>
        <v>1</v>
      </c>
      <c r="V108" s="318">
        <f t="shared" si="11"/>
        <v>110</v>
      </c>
    </row>
    <row r="109" spans="1:22" ht="12.75">
      <c r="A109" s="299">
        <v>3</v>
      </c>
      <c r="B109" s="55" t="s">
        <v>248</v>
      </c>
      <c r="C109" s="139" t="s">
        <v>252</v>
      </c>
      <c r="D109" s="96">
        <v>1971</v>
      </c>
      <c r="E109" s="208">
        <v>100</v>
      </c>
      <c r="F109" s="45" t="s">
        <v>14</v>
      </c>
      <c r="G109" s="44" t="s">
        <v>14</v>
      </c>
      <c r="H109" s="44" t="s">
        <v>14</v>
      </c>
      <c r="I109" s="44" t="s">
        <v>14</v>
      </c>
      <c r="J109" s="44" t="s">
        <v>14</v>
      </c>
      <c r="K109" s="44" t="s">
        <v>14</v>
      </c>
      <c r="L109" s="161" t="s">
        <v>14</v>
      </c>
      <c r="M109" s="161" t="s">
        <v>14</v>
      </c>
      <c r="N109" s="161" t="s">
        <v>14</v>
      </c>
      <c r="O109" s="151" t="s">
        <v>14</v>
      </c>
      <c r="P109" s="204"/>
      <c r="Q109" s="204"/>
      <c r="R109" s="209"/>
      <c r="S109" s="52">
        <f t="shared" si="9"/>
        <v>100</v>
      </c>
      <c r="U109" s="272">
        <f t="shared" si="10"/>
        <v>1</v>
      </c>
      <c r="V109" s="318">
        <f t="shared" si="11"/>
        <v>100</v>
      </c>
    </row>
    <row r="110" spans="1:22" ht="12.75">
      <c r="A110" s="299">
        <v>4</v>
      </c>
      <c r="B110" s="55" t="s">
        <v>248</v>
      </c>
      <c r="C110" s="356" t="s">
        <v>246</v>
      </c>
      <c r="D110" s="96">
        <v>1956</v>
      </c>
      <c r="E110" s="208">
        <v>100</v>
      </c>
      <c r="F110" s="45" t="s">
        <v>14</v>
      </c>
      <c r="G110" s="44" t="s">
        <v>14</v>
      </c>
      <c r="H110" s="44" t="s">
        <v>14</v>
      </c>
      <c r="I110" s="44" t="s">
        <v>14</v>
      </c>
      <c r="J110" s="44" t="s">
        <v>14</v>
      </c>
      <c r="K110" s="44" t="s">
        <v>14</v>
      </c>
      <c r="L110" s="161" t="s">
        <v>14</v>
      </c>
      <c r="M110" s="161" t="s">
        <v>14</v>
      </c>
      <c r="N110" s="161" t="s">
        <v>14</v>
      </c>
      <c r="O110" s="151" t="s">
        <v>14</v>
      </c>
      <c r="P110" s="204"/>
      <c r="Q110" s="204"/>
      <c r="R110" s="209"/>
      <c r="S110" s="52">
        <f t="shared" si="9"/>
        <v>100</v>
      </c>
      <c r="U110" s="272">
        <f t="shared" si="10"/>
        <v>1</v>
      </c>
      <c r="V110" s="318">
        <f t="shared" si="11"/>
        <v>100</v>
      </c>
    </row>
    <row r="111" spans="1:22" ht="12.75">
      <c r="A111" s="299">
        <v>5</v>
      </c>
      <c r="B111" s="55" t="s">
        <v>251</v>
      </c>
      <c r="C111" s="139" t="s">
        <v>344</v>
      </c>
      <c r="D111" s="96">
        <v>1949</v>
      </c>
      <c r="E111" s="293" t="s">
        <v>14</v>
      </c>
      <c r="F111" s="45" t="s">
        <v>14</v>
      </c>
      <c r="G111" s="44" t="s">
        <v>14</v>
      </c>
      <c r="H111" s="44" t="s">
        <v>14</v>
      </c>
      <c r="I111" s="44" t="s">
        <v>14</v>
      </c>
      <c r="J111" s="44" t="s">
        <v>14</v>
      </c>
      <c r="K111" s="44" t="s">
        <v>14</v>
      </c>
      <c r="L111" s="161" t="s">
        <v>14</v>
      </c>
      <c r="M111" s="161" t="s">
        <v>14</v>
      </c>
      <c r="N111" s="161" t="s">
        <v>14</v>
      </c>
      <c r="O111" s="151">
        <v>88</v>
      </c>
      <c r="P111" s="204"/>
      <c r="Q111" s="204"/>
      <c r="R111" s="209"/>
      <c r="S111" s="52">
        <f t="shared" si="9"/>
        <v>88</v>
      </c>
      <c r="U111" s="272">
        <f t="shared" si="10"/>
        <v>1</v>
      </c>
      <c r="V111" s="318">
        <f t="shared" si="11"/>
        <v>88</v>
      </c>
    </row>
    <row r="112" spans="1:22" ht="12.75">
      <c r="A112" s="299">
        <v>6</v>
      </c>
      <c r="B112" s="55" t="s">
        <v>251</v>
      </c>
      <c r="C112" s="139" t="s">
        <v>343</v>
      </c>
      <c r="D112" s="96">
        <v>1946</v>
      </c>
      <c r="E112" s="293" t="s">
        <v>14</v>
      </c>
      <c r="F112" s="45" t="s">
        <v>14</v>
      </c>
      <c r="G112" s="44" t="s">
        <v>14</v>
      </c>
      <c r="H112" s="44" t="s">
        <v>14</v>
      </c>
      <c r="I112" s="44" t="s">
        <v>14</v>
      </c>
      <c r="J112" s="44" t="s">
        <v>14</v>
      </c>
      <c r="K112" s="44" t="s">
        <v>14</v>
      </c>
      <c r="L112" s="161" t="s">
        <v>14</v>
      </c>
      <c r="M112" s="161" t="s">
        <v>14</v>
      </c>
      <c r="N112" s="161" t="s">
        <v>14</v>
      </c>
      <c r="O112" s="151">
        <v>88</v>
      </c>
      <c r="P112" s="204"/>
      <c r="Q112" s="204"/>
      <c r="R112" s="209"/>
      <c r="S112" s="52">
        <f t="shared" si="9"/>
        <v>88</v>
      </c>
      <c r="U112" s="272">
        <f t="shared" si="10"/>
        <v>1</v>
      </c>
      <c r="V112" s="318">
        <f t="shared" si="11"/>
        <v>88</v>
      </c>
    </row>
    <row r="113" spans="1:22" ht="12.75">
      <c r="A113" s="299">
        <v>7</v>
      </c>
      <c r="B113" s="55" t="s">
        <v>345</v>
      </c>
      <c r="C113" s="139" t="s">
        <v>253</v>
      </c>
      <c r="D113" s="96">
        <v>1937</v>
      </c>
      <c r="E113" s="208">
        <v>80</v>
      </c>
      <c r="F113" s="45" t="s">
        <v>14</v>
      </c>
      <c r="G113" s="44" t="s">
        <v>14</v>
      </c>
      <c r="H113" s="44" t="s">
        <v>14</v>
      </c>
      <c r="I113" s="44" t="s">
        <v>14</v>
      </c>
      <c r="J113" s="44" t="s">
        <v>14</v>
      </c>
      <c r="K113" s="162" t="s">
        <v>14</v>
      </c>
      <c r="L113" s="161" t="s">
        <v>14</v>
      </c>
      <c r="M113" s="161" t="s">
        <v>14</v>
      </c>
      <c r="N113" s="161" t="s">
        <v>14</v>
      </c>
      <c r="O113" s="151" t="s">
        <v>14</v>
      </c>
      <c r="P113" s="204"/>
      <c r="Q113" s="204"/>
      <c r="R113" s="209"/>
      <c r="S113" s="52">
        <f t="shared" si="9"/>
        <v>80</v>
      </c>
      <c r="U113" s="272">
        <f t="shared" si="10"/>
        <v>1</v>
      </c>
      <c r="V113" s="318">
        <f t="shared" si="11"/>
        <v>80</v>
      </c>
    </row>
    <row r="114" spans="1:22" ht="13.5" thickBot="1">
      <c r="A114" s="299">
        <v>8</v>
      </c>
      <c r="B114" s="57" t="s">
        <v>345</v>
      </c>
      <c r="C114" s="81" t="s">
        <v>250</v>
      </c>
      <c r="D114" s="92">
        <v>1965</v>
      </c>
      <c r="E114" s="295">
        <v>80</v>
      </c>
      <c r="F114" s="150" t="s">
        <v>14</v>
      </c>
      <c r="G114" s="46" t="s">
        <v>14</v>
      </c>
      <c r="H114" s="46" t="s">
        <v>14</v>
      </c>
      <c r="I114" s="46" t="s">
        <v>14</v>
      </c>
      <c r="J114" s="46" t="s">
        <v>14</v>
      </c>
      <c r="K114" s="46" t="s">
        <v>14</v>
      </c>
      <c r="L114" s="160" t="s">
        <v>14</v>
      </c>
      <c r="M114" s="160" t="s">
        <v>14</v>
      </c>
      <c r="N114" s="160" t="s">
        <v>14</v>
      </c>
      <c r="O114" s="132" t="s">
        <v>14</v>
      </c>
      <c r="P114" s="200"/>
      <c r="Q114" s="200"/>
      <c r="R114" s="206"/>
      <c r="S114" s="53">
        <f t="shared" si="9"/>
        <v>80</v>
      </c>
      <c r="U114" s="266">
        <f t="shared" si="10"/>
        <v>1</v>
      </c>
      <c r="V114" s="317">
        <f t="shared" si="11"/>
        <v>80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1.25390625" style="0" customWidth="1"/>
  </cols>
  <sheetData>
    <row r="1" ht="15">
      <c r="A1" s="364" t="s">
        <v>287</v>
      </c>
    </row>
    <row r="2" ht="13.5" thickBot="1">
      <c r="A2" s="62"/>
    </row>
    <row r="3" spans="1:2" ht="13.5" thickTop="1">
      <c r="A3" s="324" t="s">
        <v>288</v>
      </c>
      <c r="B3" s="70">
        <f>'Titulní list'!F29</f>
        <v>42</v>
      </c>
    </row>
    <row r="4" spans="1:2" ht="12.75">
      <c r="A4" s="325"/>
      <c r="B4" s="73"/>
    </row>
    <row r="5" spans="1:2" ht="12.75">
      <c r="A5" s="326" t="s">
        <v>289</v>
      </c>
      <c r="B5" s="73">
        <f>'Titulní list'!F41</f>
        <v>11</v>
      </c>
    </row>
    <row r="6" spans="1:2" ht="12.75">
      <c r="A6" s="325"/>
      <c r="B6" s="73"/>
    </row>
    <row r="7" spans="1:2" ht="12.75">
      <c r="A7" s="325" t="s">
        <v>290</v>
      </c>
      <c r="B7" s="73">
        <f>SUM(B3:B6)</f>
        <v>53</v>
      </c>
    </row>
    <row r="8" spans="1:2" ht="12.75">
      <c r="A8" s="325"/>
      <c r="B8" s="73"/>
    </row>
    <row r="9" spans="1:2" ht="12.75">
      <c r="A9" s="325" t="s">
        <v>291</v>
      </c>
      <c r="B9" s="73">
        <v>7</v>
      </c>
    </row>
    <row r="10" spans="1:2" ht="12.75">
      <c r="A10" s="325"/>
      <c r="B10" s="73"/>
    </row>
    <row r="11" spans="1:2" ht="12.75">
      <c r="A11" s="325" t="s">
        <v>292</v>
      </c>
      <c r="B11" s="327">
        <f>B7/B9</f>
        <v>7.571428571428571</v>
      </c>
    </row>
    <row r="12" spans="1:2" ht="12.75">
      <c r="A12" s="325"/>
      <c r="B12" s="73"/>
    </row>
    <row r="13" spans="1:2" ht="12.75">
      <c r="A13" s="325" t="s">
        <v>293</v>
      </c>
      <c r="B13" s="73">
        <v>56</v>
      </c>
    </row>
    <row r="14" spans="1:2" ht="12.75">
      <c r="A14" s="325"/>
      <c r="B14" s="73"/>
    </row>
    <row r="15" spans="1:2" ht="12.75">
      <c r="A15" s="325" t="s">
        <v>294</v>
      </c>
      <c r="B15" s="327">
        <f>B7/(B13/3)</f>
        <v>2.839285714285714</v>
      </c>
    </row>
    <row r="16" spans="1:2" ht="12.75">
      <c r="A16" s="325"/>
      <c r="B16" s="73"/>
    </row>
    <row r="17" spans="1:2" ht="12.75">
      <c r="A17" s="325" t="s">
        <v>295</v>
      </c>
      <c r="B17" s="73">
        <v>7</v>
      </c>
    </row>
    <row r="18" spans="1:2" ht="12.75">
      <c r="A18" s="325"/>
      <c r="B18" s="73"/>
    </row>
    <row r="19" spans="1:2" ht="27" customHeight="1" thickBot="1">
      <c r="A19" s="328" t="s">
        <v>296</v>
      </c>
      <c r="B19" s="329">
        <f>(B7-7)/((B13-21)/3)</f>
        <v>3.942857142857143</v>
      </c>
    </row>
    <row r="20" ht="13.5" thickTop="1"/>
    <row r="21" ht="15">
      <c r="A21" s="364" t="s">
        <v>438</v>
      </c>
    </row>
    <row r="23" ht="12.75">
      <c r="A23" t="s">
        <v>436</v>
      </c>
    </row>
    <row r="25" ht="12.75">
      <c r="A25" t="s">
        <v>435</v>
      </c>
    </row>
    <row r="27" ht="12.75">
      <c r="A27" t="s">
        <v>437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Věra</cp:lastModifiedBy>
  <cp:lastPrinted>2014-06-07T11:55:31Z</cp:lastPrinted>
  <dcterms:created xsi:type="dcterms:W3CDTF">2000-10-31T13:24:32Z</dcterms:created>
  <dcterms:modified xsi:type="dcterms:W3CDTF">2014-08-17T13:36:16Z</dcterms:modified>
  <cp:category/>
  <cp:version/>
  <cp:contentType/>
  <cp:contentStatus/>
</cp:coreProperties>
</file>